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-105" windowWidth="15480" windowHeight="11640"/>
  </bookViews>
  <sheets>
    <sheet name="2.1.1" sheetId="1" r:id="rId1"/>
    <sheet name="2.1.2" sheetId="2" r:id="rId2"/>
    <sheet name="2.1.3" sheetId="3" r:id="rId3"/>
    <sheet name="2.1.4" sheetId="7" r:id="rId4"/>
    <sheet name="2.1.5" sheetId="6" r:id="rId5"/>
    <sheet name="2.1.6" sheetId="5" r:id="rId6"/>
    <sheet name="2.1.7" sheetId="9" r:id="rId7"/>
    <sheet name="2.1.8" sheetId="8" r:id="rId8"/>
    <sheet name="2.2.1" sheetId="4" r:id="rId9"/>
    <sheet name="2.3.1" sheetId="11" r:id="rId10"/>
    <sheet name="2.4.1" sheetId="10" r:id="rId11"/>
  </sheets>
  <definedNames>
    <definedName name="_xlnm.Print_Area" localSheetId="10">'2.4.1'!$A$1:$E$51</definedName>
  </definedNames>
  <calcPr calcId="125725"/>
</workbook>
</file>

<file path=xl/calcChain.xml><?xml version="1.0" encoding="utf-8"?>
<calcChain xmlns="http://schemas.openxmlformats.org/spreadsheetml/2006/main">
  <c r="G48" i="8"/>
  <c r="C48"/>
  <c r="D48"/>
  <c r="E48"/>
  <c r="F48"/>
  <c r="B48"/>
  <c r="H41" i="6"/>
  <c r="C41"/>
  <c r="D41"/>
  <c r="E41"/>
  <c r="F41"/>
  <c r="G41"/>
  <c r="B41"/>
  <c r="G41" i="7"/>
  <c r="C41"/>
  <c r="D41"/>
  <c r="E41"/>
  <c r="F41"/>
  <c r="B41"/>
  <c r="G45" i="8"/>
  <c r="C47"/>
  <c r="D47"/>
  <c r="E47"/>
  <c r="F47"/>
  <c r="B47"/>
  <c r="H45" i="9"/>
  <c r="C47"/>
  <c r="D47"/>
  <c r="E47"/>
  <c r="F47"/>
  <c r="G47"/>
  <c r="B47"/>
  <c r="G44" i="8" l="1"/>
  <c r="H44" i="9"/>
  <c r="G10" i="7"/>
  <c r="G11"/>
  <c r="G12"/>
  <c r="G13"/>
  <c r="G14"/>
  <c r="C40" i="5" l="1"/>
  <c r="B40"/>
  <c r="D25"/>
  <c r="D26"/>
  <c r="D27"/>
  <c r="D28"/>
  <c r="D29"/>
  <c r="D30"/>
  <c r="D31"/>
  <c r="D32"/>
  <c r="D33"/>
  <c r="D34"/>
  <c r="D35"/>
  <c r="D36"/>
  <c r="D37"/>
  <c r="D38"/>
  <c r="D39"/>
  <c r="D24"/>
  <c r="D9"/>
  <c r="D10"/>
  <c r="D11"/>
  <c r="D12"/>
  <c r="D13"/>
  <c r="D14"/>
  <c r="D15"/>
  <c r="D16"/>
  <c r="D17"/>
  <c r="D18"/>
  <c r="D19"/>
  <c r="D20"/>
  <c r="D21"/>
  <c r="D22"/>
  <c r="D23"/>
  <c r="D8"/>
  <c r="B14" i="2"/>
  <c r="C11" s="1"/>
  <c r="H9" i="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/>
  <c r="D10" i="4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C43"/>
  <c r="B43"/>
  <c r="B17" i="1"/>
  <c r="C10" s="1"/>
  <c r="C41" i="3"/>
  <c r="D41"/>
  <c r="E4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8"/>
  <c r="F9"/>
  <c r="B41"/>
  <c r="G8" i="7"/>
  <c r="G9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B40"/>
  <c r="C40"/>
  <c r="D40"/>
  <c r="E40"/>
  <c r="F40"/>
  <c r="G7"/>
  <c r="F40" i="6"/>
  <c r="G40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7"/>
  <c r="E40"/>
  <c r="D40"/>
  <c r="C40"/>
  <c r="B40"/>
  <c r="G9" i="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8"/>
  <c r="G47" s="1"/>
  <c r="E17" i="11"/>
  <c r="F11" s="1"/>
  <c r="F13"/>
  <c r="C17"/>
  <c r="D11" s="1"/>
  <c r="C17" i="10"/>
  <c r="B17"/>
  <c r="C14" i="2"/>
  <c r="C8"/>
  <c r="C10"/>
  <c r="C12"/>
  <c r="C9"/>
  <c r="E12" i="10" l="1"/>
  <c r="E14"/>
  <c r="E10"/>
  <c r="E11"/>
  <c r="E13"/>
  <c r="E15"/>
  <c r="D12"/>
  <c r="D14"/>
  <c r="D10"/>
  <c r="D11"/>
  <c r="D13"/>
  <c r="D15"/>
  <c r="F15" i="11"/>
  <c r="F17" s="1"/>
  <c r="F9"/>
  <c r="D43" i="4"/>
  <c r="C44" s="1"/>
  <c r="H47" i="9"/>
  <c r="D9" i="11"/>
  <c r="D13"/>
  <c r="D15"/>
  <c r="D40" i="5"/>
  <c r="B41" s="1"/>
  <c r="H40" i="6"/>
  <c r="F41" i="3"/>
  <c r="C17" i="1"/>
  <c r="C13"/>
  <c r="C12"/>
  <c r="C11"/>
  <c r="C14"/>
  <c r="C15"/>
  <c r="G40" i="7"/>
  <c r="C41" i="5" l="1"/>
  <c r="D41" s="1"/>
  <c r="D17" i="10"/>
  <c r="E17"/>
  <c r="B44" i="4"/>
  <c r="D44" s="1"/>
  <c r="G48" i="9"/>
  <c r="B48"/>
  <c r="D48"/>
  <c r="C48"/>
  <c r="E48"/>
  <c r="F48"/>
  <c r="D17" i="11"/>
  <c r="H48" i="9" l="1"/>
  <c r="O33"/>
</calcChain>
</file>

<file path=xl/sharedStrings.xml><?xml version="1.0" encoding="utf-8"?>
<sst xmlns="http://schemas.openxmlformats.org/spreadsheetml/2006/main" count="438" uniqueCount="134">
  <si>
    <t>%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</si>
  <si>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</si>
  <si>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</si>
  <si>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</si>
  <si>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</si>
  <si>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</si>
  <si>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</si>
  <si>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</si>
  <si>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</si>
  <si>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</si>
  <si>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</si>
  <si>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</si>
  <si>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</si>
  <si>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</si>
  <si>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</si>
  <si>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</si>
  <si>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</si>
  <si>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</si>
  <si>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</si>
  <si>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</si>
  <si>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</si>
  <si>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</si>
  <si>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</si>
  <si>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</si>
  <si>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</si>
  <si>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</si>
  <si>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</si>
  <si>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</si>
  <si>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</si>
  <si>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</si>
  <si>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</si>
  <si>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</si>
  <si>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TPPA</t>
  </si>
  <si>
    <t>Estado de México</t>
  </si>
  <si>
    <t/>
  </si>
  <si>
    <t>De Lujo</t>
  </si>
  <si>
    <t>Ejecutivo</t>
  </si>
  <si>
    <t xml:space="preserve">Primera </t>
  </si>
  <si>
    <t xml:space="preserve">Mixto </t>
  </si>
  <si>
    <t>Total</t>
  </si>
  <si>
    <t>Transportación terrestre de pasajeros de y hacia puertos y aeropuertos</t>
  </si>
  <si>
    <t>Automóvil</t>
  </si>
  <si>
    <t>Autobús</t>
  </si>
  <si>
    <t>Camioneta</t>
  </si>
  <si>
    <t>Midibús</t>
  </si>
  <si>
    <t>Diesel</t>
  </si>
  <si>
    <t>Gasolina</t>
  </si>
  <si>
    <t>Gas</t>
  </si>
  <si>
    <t>Gas-Gasolina</t>
  </si>
  <si>
    <t>Minibús</t>
  </si>
  <si>
    <t>Primera</t>
  </si>
  <si>
    <t>Económico</t>
  </si>
  <si>
    <t>Mixto</t>
  </si>
  <si>
    <t>Total Nacional</t>
  </si>
  <si>
    <t>Hombre Camión</t>
  </si>
  <si>
    <t>Pequeña</t>
  </si>
  <si>
    <t>Mediana</t>
  </si>
  <si>
    <t>Grande</t>
  </si>
  <si>
    <t>Modalidad del servicio</t>
  </si>
  <si>
    <t>1 a 5</t>
  </si>
  <si>
    <t>6 a 30</t>
  </si>
  <si>
    <t>31 a 100</t>
  </si>
  <si>
    <t>más de 100</t>
  </si>
  <si>
    <t>2.1 Parque vehicular</t>
  </si>
  <si>
    <t xml:space="preserve">Clase de servicio </t>
  </si>
  <si>
    <t>Tipo de vehículo</t>
  </si>
  <si>
    <t>Entidad federativa</t>
  </si>
  <si>
    <t>Tipo de combustible</t>
  </si>
  <si>
    <t>Entidad fedeativa</t>
  </si>
  <si>
    <t>Personas físicas</t>
  </si>
  <si>
    <t>Total nacional</t>
  </si>
  <si>
    <t>Modelo de vehiculo</t>
  </si>
  <si>
    <t>Modelo de vehículo</t>
  </si>
  <si>
    <t>Personas morales</t>
  </si>
  <si>
    <t>2.3 Estructura empresarial del autotransporte de pasaje</t>
  </si>
  <si>
    <t>Estrato en unidades</t>
  </si>
  <si>
    <t>Número de empresas</t>
  </si>
  <si>
    <t>Demanda atendida pasajeros*           
 (miles)</t>
  </si>
  <si>
    <t>Tráfico pasajeros-km              
(miles)</t>
  </si>
  <si>
    <t>No. de vehículos</t>
  </si>
  <si>
    <t>2. Autotransporte federal de pasaje</t>
  </si>
  <si>
    <t>Tipo de empresa</t>
  </si>
  <si>
    <t xml:space="preserve">Minibús o Microbús                 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</si>
  <si>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</si>
  <si>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</si>
  <si>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</si>
  <si>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</si>
  <si>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</si>
  <si>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</si>
  <si>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</si>
  <si>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</si>
  <si>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</si>
  <si>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</si>
  <si>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</si>
  <si>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</si>
  <si>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</si>
  <si>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</si>
  <si>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</si>
  <si>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</si>
  <si>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</si>
  <si>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</si>
  <si>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</si>
  <si>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</si>
  <si>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QRO</t>
  </si>
  <si>
    <t>QROO</t>
  </si>
  <si>
    <t>SLP</t>
  </si>
  <si>
    <t>SIN</t>
  </si>
  <si>
    <t>SON</t>
  </si>
  <si>
    <t>PUE</t>
  </si>
  <si>
    <t>TAB</t>
  </si>
  <si>
    <t>TAM</t>
  </si>
  <si>
    <t>TLAX</t>
  </si>
  <si>
    <t>VER</t>
  </si>
  <si>
    <t>YUC</t>
  </si>
  <si>
    <t>ZAC</t>
  </si>
  <si>
    <t>Demanda Atendida</t>
  </si>
  <si>
    <t>Trafico de Pasajeros</t>
  </si>
  <si>
    <t>Número de vehículos</t>
  </si>
  <si>
    <t xml:space="preserve">2.1.1 Composición de las unidades vehiculares de pasaje </t>
  </si>
  <si>
    <t xml:space="preserve">          por modalidad de servicio</t>
  </si>
  <si>
    <t>2.1.2  Parque vehicular del autotransporte de pasaje</t>
  </si>
  <si>
    <t xml:space="preserve">            por tipo de vehículo</t>
  </si>
  <si>
    <t>2.1.3  Parque vehicular de pasaje por tipo de combustible y entidad federativa</t>
  </si>
  <si>
    <t>2.1.4  Composición del parque vehicular de pasaje por tipo de vehículo y entidad federativa</t>
  </si>
  <si>
    <t>2.1.5  Composición del parque vehicular de pasaje por modalidad de servicio y entidad federativa</t>
  </si>
  <si>
    <t>2.1.8  Total de unidades de pasaje por modelo y tipo de vehículo</t>
  </si>
  <si>
    <t>2.2 Permisionarios del autotransporte de pasaje</t>
  </si>
  <si>
    <t>2.3.1 Estructura por tipo de empresa y estrato en unidades a nivel nacional</t>
  </si>
  <si>
    <t>2.4  Producción</t>
  </si>
  <si>
    <t xml:space="preserve">2.1.7  Total de las unidades de pasaje por modelo y modalidad de servicio </t>
  </si>
  <si>
    <t xml:space="preserve">          de pasaje por entidad federativa</t>
  </si>
  <si>
    <t xml:space="preserve">2.2.1 Personas morales y físicas del servicio de autotransporte </t>
  </si>
  <si>
    <t>2.4.1  Pasajeros transportados y pasajeros kilómetro  por modalidad de servicio</t>
  </si>
  <si>
    <t xml:space="preserve">2.1.6  Parque vehicular del autotransporte de pasaje por entidad federativa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</si>
</sst>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1">
    <xf numFmtId="0" fontId="0" fillId="0" borderId="0" xfId="0"/>
    <xf numFmtId="3" fontId="3" fillId="3" borderId="0" xfId="2" applyNumberFormat="1" applyFont="1" applyAlignment="1">
      <alignment horizontal="center" vertical="center" wrapText="1"/>
    </xf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0" fontId="1" fillId="2" borderId="0" xfId="1" applyFont="1"/>
    <xf numFmtId="0" fontId="1" fillId="2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wrapText="1"/>
    </xf>
    <xf numFmtId="0" fontId="3" fillId="3" borderId="0" xfId="2" applyFont="1" applyAlignment="1">
      <alignment horizontal="center" vertical="center"/>
    </xf>
    <xf numFmtId="0" fontId="6" fillId="0" borderId="0" xfId="0" applyFont="1"/>
    <xf numFmtId="0" fontId="3" fillId="3" borderId="0" xfId="2" applyFont="1" applyAlignment="1">
      <alignment vertical="center"/>
    </xf>
    <xf numFmtId="0" fontId="7" fillId="0" borderId="0" xfId="0" applyFont="1"/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3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1" fillId="0" borderId="0" xfId="1" applyNumberFormat="1" applyFont="1" applyFill="1" applyAlignment="1">
      <alignment horizontal="right"/>
    </xf>
    <xf numFmtId="0" fontId="8" fillId="0" borderId="0" xfId="0" applyFont="1"/>
    <xf numFmtId="3" fontId="1" fillId="2" borderId="0" xfId="1" applyNumberFormat="1" applyFont="1" applyAlignment="1">
      <alignment horizontal="center"/>
    </xf>
    <xf numFmtId="0" fontId="3" fillId="3" borderId="0" xfId="2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Font="1" applyFill="1" applyAlignment="1">
      <alignment horizontal="center"/>
    </xf>
    <xf numFmtId="0" fontId="5" fillId="0" borderId="0" xfId="0" applyFont="1" applyFill="1"/>
    <xf numFmtId="0" fontId="3" fillId="3" borderId="0" xfId="2" applyFont="1" applyBorder="1" applyAlignment="1">
      <alignment horizontal="center" vertical="center" wrapText="1"/>
    </xf>
    <xf numFmtId="0" fontId="3" fillId="3" borderId="0" xfId="2" applyFont="1" applyAlignment="1">
      <alignment horizontal="center" vertical="center" wrapText="1"/>
    </xf>
    <xf numFmtId="3" fontId="3" fillId="3" borderId="0" xfId="2" applyNumberFormat="1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165" fontId="3" fillId="3" borderId="0" xfId="2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3" fillId="3" borderId="0" xfId="2" applyNumberFormat="1" applyFont="1" applyBorder="1" applyAlignment="1">
      <alignment horizontal="center" vertical="center" wrapText="1"/>
    </xf>
    <xf numFmtId="0" fontId="5" fillId="4" borderId="0" xfId="0" applyFont="1" applyFill="1" applyBorder="1"/>
    <xf numFmtId="3" fontId="5" fillId="4" borderId="0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3" fillId="3" borderId="0" xfId="2" applyFont="1" applyAlignment="1">
      <alignment vertical="center" wrapText="1"/>
    </xf>
    <xf numFmtId="0" fontId="5" fillId="0" borderId="0" xfId="0" applyFont="1" applyAlignment="1">
      <alignment horizontal="left"/>
    </xf>
    <xf numFmtId="0" fontId="1" fillId="2" borderId="0" xfId="1" applyFont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3" fillId="3" borderId="0" xfId="2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65" fontId="3" fillId="3" borderId="0" xfId="2" applyNumberFormat="1" applyFont="1" applyAlignment="1">
      <alignment horizontal="center" vertical="center"/>
    </xf>
    <xf numFmtId="0" fontId="5" fillId="4" borderId="0" xfId="0" applyFont="1" applyFill="1" applyAlignment="1">
      <alignment horizontal="left"/>
    </xf>
    <xf numFmtId="16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7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0" xfId="0" applyFont="1"/>
    <xf numFmtId="1" fontId="2" fillId="0" borderId="0" xfId="0" applyNumberFormat="1" applyFont="1"/>
    <xf numFmtId="1" fontId="5" fillId="0" borderId="0" xfId="0" applyNumberFormat="1" applyFont="1"/>
    <xf numFmtId="3" fontId="2" fillId="0" borderId="0" xfId="0" applyNumberFormat="1" applyFont="1"/>
    <xf numFmtId="1" fontId="5" fillId="0" borderId="0" xfId="0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 vertical="center" wrapText="1"/>
    </xf>
    <xf numFmtId="0" fontId="11" fillId="0" borderId="0" xfId="2" applyFont="1" applyFill="1" applyAlignment="1">
      <alignment horizontal="center" vertical="center" wrapText="1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1" fontId="2" fillId="0" borderId="0" xfId="0" applyNumberFormat="1" applyFont="1" applyAlignment="1">
      <alignment horizontal="center"/>
    </xf>
    <xf numFmtId="0" fontId="11" fillId="0" borderId="0" xfId="0" applyFont="1" applyFill="1"/>
    <xf numFmtId="0" fontId="10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0" xfId="2" applyFont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2" fontId="3" fillId="3" borderId="0" xfId="2" applyNumberFormat="1" applyFont="1" applyAlignment="1">
      <alignment horizontal="center" vertical="center" wrapText="1"/>
    </xf>
    <xf numFmtId="0" fontId="3" fillId="3" borderId="0" xfId="2" applyFont="1" applyAlignment="1">
      <alignment horizontal="center" vertical="center"/>
    </xf>
    <xf numFmtId="0" fontId="3" fillId="3" borderId="0" xfId="2" applyFont="1" applyAlignment="1">
      <alignment horizontal="center" wrapText="1"/>
    </xf>
    <xf numFmtId="0" fontId="3" fillId="3" borderId="0" xfId="2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3" fillId="0" borderId="0" xfId="2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 Pasaje </a:t>
            </a:r>
          </a:p>
          <a:p>
            <a:pPr>
              <a:defRPr lang="es-ES" sz="1200"/>
            </a:pPr>
            <a:r>
              <a:rPr lang="es-ES" sz="1200"/>
              <a:t>por Modalidad de Servicio 2010</a:t>
            </a:r>
          </a:p>
        </c:rich>
      </c:tx>
      <c:layout>
        <c:manualLayout>
          <c:xMode val="edge"/>
          <c:yMode val="edge"/>
          <c:x val="0.17809534677730568"/>
          <c:y val="4.6296296296296424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277777777777777"/>
          <c:y val="0.20370370370370369"/>
          <c:w val="0.47481021394065026"/>
          <c:h val="0.79629629629629661"/>
        </c:manualLayout>
      </c:layout>
      <c:pieChart>
        <c:varyColors val="1"/>
        <c:ser>
          <c:idx val="0"/>
          <c:order val="0"/>
          <c:explosion val="4"/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spPr>
              <a:ln>
                <a:solidFill>
                  <a:srgbClr val="C00000"/>
                </a:solidFill>
              </a:ln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8.7481456122332532E-2"/>
                  <c:y val="2.900371828521445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988974204311421"/>
                  <c:y val="-0.1456138815981340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sz="1200" b="1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'2.1.1'!$A$10:$A$15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'2.1.1'!$C$10:$C$15</c:f>
              <c:numCache>
                <c:formatCode>#,##0</c:formatCode>
                <c:ptCount val="6"/>
                <c:pt idx="0">
                  <c:v>1.7831883063997598</c:v>
                </c:pt>
                <c:pt idx="1">
                  <c:v>62.75879806249732</c:v>
                </c:pt>
                <c:pt idx="2">
                  <c:v>0.8530155600325775</c:v>
                </c:pt>
                <c:pt idx="3">
                  <c:v>0.26362038664323373</c:v>
                </c:pt>
                <c:pt idx="4">
                  <c:v>23.528655321702601</c:v>
                </c:pt>
                <c:pt idx="5">
                  <c:v>10.812722362724505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4455616960923356"/>
          <c:y val="0.17362277631962639"/>
          <c:w val="0.32231753639490845"/>
          <c:h val="0.82405074365704289"/>
        </c:manualLayout>
      </c:layout>
      <c:overlay val="1"/>
      <c:txPr>
        <a:bodyPr/>
        <a:lstStyle/>
        <a:p>
          <a:pPr>
            <a:defRPr lang="es-ES" sz="9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 Vehicular de Pasaje por Año-Modelo</a:t>
            </a:r>
            <a:r>
              <a:rPr lang="es-ES" sz="1400" baseline="0"/>
              <a:t> 2010</a:t>
            </a:r>
            <a:endParaRPr lang="es-ES" sz="1400"/>
          </a:p>
        </c:rich>
      </c:tx>
      <c:layout>
        <c:manualLayout>
          <c:xMode val="edge"/>
          <c:yMode val="edge"/>
          <c:x val="0.192816046881177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7031520032668198E-2"/>
          <c:y val="9.2592592592592921E-2"/>
          <c:w val="0.88107793613383023"/>
          <c:h val="0.67241506270049689"/>
        </c:manualLayout>
      </c:layout>
      <c:barChart>
        <c:barDir val="col"/>
        <c:grouping val="stacked"/>
        <c:ser>
          <c:idx val="0"/>
          <c:order val="0"/>
          <c:tx>
            <c:strRef>
              <c:f>'2.1.7'!$B$5:$B$6</c:f>
              <c:strCache>
                <c:ptCount val="1"/>
                <c:pt idx="0">
                  <c:v>De Lujo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'2.1.7'!$B$8:$B$45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9</c:v>
                </c:pt>
                <c:pt idx="29">
                  <c:v>117</c:v>
                </c:pt>
                <c:pt idx="30">
                  <c:v>57</c:v>
                </c:pt>
                <c:pt idx="31">
                  <c:v>45</c:v>
                </c:pt>
                <c:pt idx="32">
                  <c:v>156</c:v>
                </c:pt>
                <c:pt idx="33">
                  <c:v>49</c:v>
                </c:pt>
                <c:pt idx="34">
                  <c:v>84</c:v>
                </c:pt>
                <c:pt idx="35">
                  <c:v>71</c:v>
                </c:pt>
                <c:pt idx="36">
                  <c:v>154</c:v>
                </c:pt>
                <c:pt idx="37">
                  <c:v>90</c:v>
                </c:pt>
              </c:numCache>
            </c:numRef>
          </c:val>
        </c:ser>
        <c:ser>
          <c:idx val="1"/>
          <c:order val="1"/>
          <c:tx>
            <c:strRef>
              <c:f>'2.1.7'!$C$5:$C$6</c:f>
              <c:strCache>
                <c:ptCount val="1"/>
                <c:pt idx="0">
                  <c:v>Económico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'2.1.7'!$C$8:$C$45</c:f>
              <c:numCache>
                <c:formatCode>#,##0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182</c:v>
                </c:pt>
                <c:pt idx="4">
                  <c:v>233</c:v>
                </c:pt>
                <c:pt idx="5">
                  <c:v>324</c:v>
                </c:pt>
                <c:pt idx="6">
                  <c:v>469</c:v>
                </c:pt>
                <c:pt idx="7">
                  <c:v>488</c:v>
                </c:pt>
                <c:pt idx="8">
                  <c:v>368</c:v>
                </c:pt>
                <c:pt idx="9">
                  <c:v>153</c:v>
                </c:pt>
                <c:pt idx="10">
                  <c:v>271</c:v>
                </c:pt>
                <c:pt idx="11">
                  <c:v>363</c:v>
                </c:pt>
                <c:pt idx="12">
                  <c:v>282</c:v>
                </c:pt>
                <c:pt idx="13">
                  <c:v>122</c:v>
                </c:pt>
                <c:pt idx="14">
                  <c:v>141</c:v>
                </c:pt>
                <c:pt idx="15">
                  <c:v>226</c:v>
                </c:pt>
                <c:pt idx="16">
                  <c:v>477</c:v>
                </c:pt>
                <c:pt idx="17">
                  <c:v>953</c:v>
                </c:pt>
                <c:pt idx="18">
                  <c:v>1260</c:v>
                </c:pt>
                <c:pt idx="19">
                  <c:v>1668</c:v>
                </c:pt>
                <c:pt idx="20">
                  <c:v>1568</c:v>
                </c:pt>
                <c:pt idx="21">
                  <c:v>513</c:v>
                </c:pt>
                <c:pt idx="22">
                  <c:v>206</c:v>
                </c:pt>
                <c:pt idx="23">
                  <c:v>708</c:v>
                </c:pt>
                <c:pt idx="24">
                  <c:v>1019</c:v>
                </c:pt>
                <c:pt idx="25">
                  <c:v>1004</c:v>
                </c:pt>
                <c:pt idx="26">
                  <c:v>2162</c:v>
                </c:pt>
                <c:pt idx="27">
                  <c:v>3103</c:v>
                </c:pt>
                <c:pt idx="28">
                  <c:v>1860</c:v>
                </c:pt>
                <c:pt idx="29">
                  <c:v>1938</c:v>
                </c:pt>
                <c:pt idx="30">
                  <c:v>1130</c:v>
                </c:pt>
                <c:pt idx="31">
                  <c:v>1133</c:v>
                </c:pt>
                <c:pt idx="32">
                  <c:v>1432</c:v>
                </c:pt>
                <c:pt idx="33">
                  <c:v>1192</c:v>
                </c:pt>
                <c:pt idx="34">
                  <c:v>996</c:v>
                </c:pt>
                <c:pt idx="35">
                  <c:v>800</c:v>
                </c:pt>
                <c:pt idx="36">
                  <c:v>246</c:v>
                </c:pt>
                <c:pt idx="37">
                  <c:v>287</c:v>
                </c:pt>
              </c:numCache>
            </c:numRef>
          </c:val>
        </c:ser>
        <c:ser>
          <c:idx val="2"/>
          <c:order val="2"/>
          <c:tx>
            <c:strRef>
              <c:f>'2.1.7'!$D$5:$D$6</c:f>
              <c:strCache>
                <c:ptCount val="1"/>
                <c:pt idx="0">
                  <c:v>Ejecutivo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'2.1.7'!$D$8:$D$45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109</c:v>
                </c:pt>
                <c:pt idx="30">
                  <c:v>55</c:v>
                </c:pt>
                <c:pt idx="31">
                  <c:v>34</c:v>
                </c:pt>
                <c:pt idx="32">
                  <c:v>89</c:v>
                </c:pt>
                <c:pt idx="33">
                  <c:v>10</c:v>
                </c:pt>
                <c:pt idx="34">
                  <c:v>25</c:v>
                </c:pt>
                <c:pt idx="35">
                  <c:v>0</c:v>
                </c:pt>
                <c:pt idx="36">
                  <c:v>0</c:v>
                </c:pt>
                <c:pt idx="37">
                  <c:v>71</c:v>
                </c:pt>
              </c:numCache>
            </c:numRef>
          </c:val>
        </c:ser>
        <c:ser>
          <c:idx val="3"/>
          <c:order val="3"/>
          <c:tx>
            <c:strRef>
              <c:f>'2.1.7'!$E$5:$E$6</c:f>
              <c:strCache>
                <c:ptCount val="1"/>
                <c:pt idx="0">
                  <c:v>Mixto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'2.1.7'!$E$8:$E$45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12</c:v>
                </c:pt>
                <c:pt idx="17">
                  <c:v>21</c:v>
                </c:pt>
                <c:pt idx="18">
                  <c:v>11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'2.1.7'!$F$5:$F$6</c:f>
              <c:strCache>
                <c:ptCount val="1"/>
                <c:pt idx="0">
                  <c:v>Primera</c:v>
                </c:pt>
              </c:strCache>
            </c:strRef>
          </c:tx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'2.1.7'!$F$8:$F$45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9</c:v>
                </c:pt>
                <c:pt idx="8">
                  <c:v>23</c:v>
                </c:pt>
                <c:pt idx="9">
                  <c:v>3</c:v>
                </c:pt>
                <c:pt idx="10">
                  <c:v>21</c:v>
                </c:pt>
                <c:pt idx="11">
                  <c:v>36</c:v>
                </c:pt>
                <c:pt idx="12">
                  <c:v>33</c:v>
                </c:pt>
                <c:pt idx="13">
                  <c:v>20</c:v>
                </c:pt>
                <c:pt idx="14">
                  <c:v>38</c:v>
                </c:pt>
                <c:pt idx="15">
                  <c:v>72</c:v>
                </c:pt>
                <c:pt idx="16">
                  <c:v>167</c:v>
                </c:pt>
                <c:pt idx="17">
                  <c:v>271</c:v>
                </c:pt>
                <c:pt idx="18">
                  <c:v>436</c:v>
                </c:pt>
                <c:pt idx="19">
                  <c:v>694</c:v>
                </c:pt>
                <c:pt idx="20">
                  <c:v>287</c:v>
                </c:pt>
                <c:pt idx="21">
                  <c:v>67</c:v>
                </c:pt>
                <c:pt idx="22">
                  <c:v>43</c:v>
                </c:pt>
                <c:pt idx="23">
                  <c:v>113</c:v>
                </c:pt>
                <c:pt idx="24">
                  <c:v>181</c:v>
                </c:pt>
                <c:pt idx="25">
                  <c:v>283</c:v>
                </c:pt>
                <c:pt idx="26">
                  <c:v>739</c:v>
                </c:pt>
                <c:pt idx="27">
                  <c:v>777</c:v>
                </c:pt>
                <c:pt idx="28">
                  <c:v>368</c:v>
                </c:pt>
                <c:pt idx="29">
                  <c:v>785</c:v>
                </c:pt>
                <c:pt idx="30">
                  <c:v>638</c:v>
                </c:pt>
                <c:pt idx="31">
                  <c:v>856</c:v>
                </c:pt>
                <c:pt idx="32">
                  <c:v>757</c:v>
                </c:pt>
                <c:pt idx="33">
                  <c:v>732</c:v>
                </c:pt>
                <c:pt idx="34">
                  <c:v>1200</c:v>
                </c:pt>
                <c:pt idx="35">
                  <c:v>698</c:v>
                </c:pt>
                <c:pt idx="36">
                  <c:v>306</c:v>
                </c:pt>
                <c:pt idx="37">
                  <c:v>314</c:v>
                </c:pt>
              </c:numCache>
            </c:numRef>
          </c:val>
        </c:ser>
        <c:ser>
          <c:idx val="5"/>
          <c:order val="5"/>
          <c:tx>
            <c:strRef>
              <c:f>'2.1.7'!$G$5:$G$6</c:f>
              <c:strCache>
                <c:ptCount val="1"/>
                <c:pt idx="0">
                  <c:v>TPPA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'2.1.7'!$A$8:$A$45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'2.1.7'!$G$8:$G$45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288</c:v>
                </c:pt>
                <c:pt idx="29">
                  <c:v>285</c:v>
                </c:pt>
                <c:pt idx="30">
                  <c:v>375</c:v>
                </c:pt>
                <c:pt idx="31">
                  <c:v>437</c:v>
                </c:pt>
                <c:pt idx="32">
                  <c:v>794</c:v>
                </c:pt>
                <c:pt idx="33">
                  <c:v>595</c:v>
                </c:pt>
                <c:pt idx="34">
                  <c:v>848</c:v>
                </c:pt>
                <c:pt idx="35">
                  <c:v>821</c:v>
                </c:pt>
                <c:pt idx="36">
                  <c:v>378</c:v>
                </c:pt>
                <c:pt idx="37">
                  <c:v>224</c:v>
                </c:pt>
              </c:numCache>
            </c:numRef>
          </c:val>
        </c:ser>
        <c:overlap val="100"/>
        <c:axId val="59853440"/>
        <c:axId val="59875712"/>
      </c:barChart>
      <c:catAx>
        <c:axId val="598534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875712"/>
        <c:crosses val="autoZero"/>
        <c:auto val="1"/>
        <c:lblAlgn val="ctr"/>
        <c:lblOffset val="100"/>
      </c:catAx>
      <c:valAx>
        <c:axId val="598757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85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508870684550371"/>
          <c:y val="0.91628280839894949"/>
          <c:w val="0.65124226877545055"/>
          <c:h val="8.3717102929701526E-2"/>
        </c:manualLayout>
      </c:layout>
      <c:txPr>
        <a:bodyPr/>
        <a:lstStyle/>
        <a:p>
          <a:pPr>
            <a:defRPr lang="es-ES" sz="105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de Pasaje  </a:t>
            </a:r>
          </a:p>
          <a:p>
            <a:pPr>
              <a:defRPr lang="es-ES" sz="1200"/>
            </a:pPr>
            <a:r>
              <a:rPr lang="es-ES" sz="1200"/>
              <a:t>por Modalidad de Servicio 2010</a:t>
            </a:r>
          </a:p>
        </c:rich>
      </c:tx>
      <c:layout>
        <c:manualLayout>
          <c:xMode val="edge"/>
          <c:yMode val="edge"/>
          <c:x val="0.1864860017497814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3984098862642197"/>
          <c:y val="0.19675925925925927"/>
          <c:w val="0.42777777777777826"/>
          <c:h val="0.71296296296296169"/>
        </c:manualLayout>
      </c:layout>
      <c:pieChart>
        <c:varyColors val="1"/>
        <c:ser>
          <c:idx val="0"/>
          <c:order val="0"/>
          <c:explosion val="8"/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3"/>
            <c:spPr>
              <a:ln>
                <a:solidFill>
                  <a:srgbClr val="C00000"/>
                </a:solidFill>
              </a:ln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5.9114938757655403E-2"/>
                  <c:y val="3.03937007874016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720045931758544"/>
                  <c:y val="-0.159891732283464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-1.4892169728783903E-2"/>
                  <c:y val="-3.44211140274133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delet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'2.1.7'!$B$5:$G$5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</c:v>
                </c:pt>
                <c:pt idx="4">
                  <c:v>Primera</c:v>
                </c:pt>
                <c:pt idx="5">
                  <c:v>TPPA</c:v>
                </c:pt>
              </c:strCache>
            </c:strRef>
          </c:cat>
          <c:val>
            <c:numRef>
              <c:f>'2.1.7'!$B$48:$G$48</c:f>
              <c:numCache>
                <c:formatCode>#,##0</c:formatCode>
                <c:ptCount val="6"/>
                <c:pt idx="0">
                  <c:v>1.78318830639976</c:v>
                </c:pt>
                <c:pt idx="1">
                  <c:v>62.75879806249732</c:v>
                </c:pt>
                <c:pt idx="2">
                  <c:v>0.8530155600325775</c:v>
                </c:pt>
                <c:pt idx="3">
                  <c:v>0.26362038664323373</c:v>
                </c:pt>
                <c:pt idx="4">
                  <c:v>23.528655321702601</c:v>
                </c:pt>
                <c:pt idx="5">
                  <c:v>10.812722362724505</c:v>
                </c:pt>
              </c:numCache>
            </c:numRef>
          </c:val>
        </c:ser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2968197725284423"/>
          <c:y val="0.30440398075240654"/>
          <c:w val="0.17309580052493467"/>
          <c:h val="0.41858595800524989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Parque Vehicular de Pasaje por Año de Modelo  2010</a:t>
            </a:r>
          </a:p>
        </c:rich>
      </c:tx>
      <c:layout>
        <c:manualLayout>
          <c:xMode val="edge"/>
          <c:yMode val="edge"/>
          <c:x val="0.18694620044968302"/>
          <c:y val="2.8061223550363452E-2"/>
        </c:manualLayout>
      </c:layout>
    </c:title>
    <c:plotArea>
      <c:layout>
        <c:manualLayout>
          <c:layoutTarget val="inner"/>
          <c:xMode val="edge"/>
          <c:yMode val="edge"/>
          <c:x val="0.11265507436570428"/>
          <c:y val="0.12133790905585765"/>
          <c:w val="0.85756508237873663"/>
          <c:h val="0.64253057734310404"/>
        </c:manualLayout>
      </c:layout>
      <c:barChart>
        <c:barDir val="col"/>
        <c:grouping val="stacked"/>
        <c:ser>
          <c:idx val="0"/>
          <c:order val="0"/>
          <c:tx>
            <c:strRef>
              <c:f>'2.1.8'!$B$5:$B$6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'2.1.8'!$B$8:$B$45</c:f>
              <c:numCache>
                <c:formatCode>#,##0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186</c:v>
                </c:pt>
                <c:pt idx="4">
                  <c:v>243</c:v>
                </c:pt>
                <c:pt idx="5">
                  <c:v>332</c:v>
                </c:pt>
                <c:pt idx="6">
                  <c:v>480</c:v>
                </c:pt>
                <c:pt idx="7">
                  <c:v>500</c:v>
                </c:pt>
                <c:pt idx="8">
                  <c:v>389</c:v>
                </c:pt>
                <c:pt idx="9">
                  <c:v>157</c:v>
                </c:pt>
                <c:pt idx="10">
                  <c:v>294</c:v>
                </c:pt>
                <c:pt idx="11">
                  <c:v>403</c:v>
                </c:pt>
                <c:pt idx="12">
                  <c:v>318</c:v>
                </c:pt>
                <c:pt idx="13">
                  <c:v>139</c:v>
                </c:pt>
                <c:pt idx="14">
                  <c:v>154</c:v>
                </c:pt>
                <c:pt idx="15">
                  <c:v>234</c:v>
                </c:pt>
                <c:pt idx="16">
                  <c:v>575</c:v>
                </c:pt>
                <c:pt idx="17">
                  <c:v>1136</c:v>
                </c:pt>
                <c:pt idx="18">
                  <c:v>1543</c:v>
                </c:pt>
                <c:pt idx="19">
                  <c:v>2311</c:v>
                </c:pt>
                <c:pt idx="20">
                  <c:v>1854</c:v>
                </c:pt>
                <c:pt idx="21">
                  <c:v>572</c:v>
                </c:pt>
                <c:pt idx="22">
                  <c:v>247</c:v>
                </c:pt>
                <c:pt idx="23">
                  <c:v>821</c:v>
                </c:pt>
                <c:pt idx="24">
                  <c:v>1185</c:v>
                </c:pt>
                <c:pt idx="25">
                  <c:v>1263</c:v>
                </c:pt>
                <c:pt idx="26">
                  <c:v>2883</c:v>
                </c:pt>
                <c:pt idx="27">
                  <c:v>3871</c:v>
                </c:pt>
                <c:pt idx="28">
                  <c:v>2251</c:v>
                </c:pt>
                <c:pt idx="29">
                  <c:v>2961</c:v>
                </c:pt>
                <c:pt idx="30">
                  <c:v>1894</c:v>
                </c:pt>
                <c:pt idx="31">
                  <c:v>2067</c:v>
                </c:pt>
                <c:pt idx="32">
                  <c:v>2451</c:v>
                </c:pt>
                <c:pt idx="33">
                  <c:v>2020</c:v>
                </c:pt>
                <c:pt idx="34">
                  <c:v>2311</c:v>
                </c:pt>
                <c:pt idx="35">
                  <c:v>1581</c:v>
                </c:pt>
                <c:pt idx="36">
                  <c:v>706</c:v>
                </c:pt>
                <c:pt idx="37">
                  <c:v>763</c:v>
                </c:pt>
              </c:numCache>
            </c:numRef>
          </c:val>
        </c:ser>
        <c:ser>
          <c:idx val="1"/>
          <c:order val="1"/>
          <c:tx>
            <c:strRef>
              <c:f>'2.1.8'!$C$5:$C$6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'2.1.8'!$C$8:$C$45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193</c:v>
                </c:pt>
                <c:pt idx="29">
                  <c:v>163</c:v>
                </c:pt>
                <c:pt idx="30">
                  <c:v>259</c:v>
                </c:pt>
                <c:pt idx="31">
                  <c:v>316</c:v>
                </c:pt>
                <c:pt idx="32">
                  <c:v>639</c:v>
                </c:pt>
                <c:pt idx="33">
                  <c:v>414</c:v>
                </c:pt>
                <c:pt idx="34">
                  <c:v>634</c:v>
                </c:pt>
                <c:pt idx="35">
                  <c:v>696</c:v>
                </c:pt>
                <c:pt idx="36">
                  <c:v>326</c:v>
                </c:pt>
                <c:pt idx="37">
                  <c:v>204</c:v>
                </c:pt>
              </c:numCache>
            </c:numRef>
          </c:val>
        </c:ser>
        <c:ser>
          <c:idx val="2"/>
          <c:order val="2"/>
          <c:tx>
            <c:strRef>
              <c:f>'2.1.8'!$D$5:$D$6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'2.1.8'!$D$8:$D$45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15</c:v>
                </c:pt>
                <c:pt idx="15">
                  <c:v>26</c:v>
                </c:pt>
                <c:pt idx="16">
                  <c:v>34</c:v>
                </c:pt>
                <c:pt idx="17">
                  <c:v>35</c:v>
                </c:pt>
                <c:pt idx="18">
                  <c:v>58</c:v>
                </c:pt>
                <c:pt idx="19">
                  <c:v>42</c:v>
                </c:pt>
                <c:pt idx="20">
                  <c:v>6</c:v>
                </c:pt>
                <c:pt idx="21">
                  <c:v>13</c:v>
                </c:pt>
                <c:pt idx="22">
                  <c:v>2</c:v>
                </c:pt>
                <c:pt idx="23">
                  <c:v>3</c:v>
                </c:pt>
                <c:pt idx="24">
                  <c:v>16</c:v>
                </c:pt>
                <c:pt idx="25">
                  <c:v>20</c:v>
                </c:pt>
                <c:pt idx="26">
                  <c:v>14</c:v>
                </c:pt>
                <c:pt idx="27">
                  <c:v>6</c:v>
                </c:pt>
                <c:pt idx="28">
                  <c:v>85</c:v>
                </c:pt>
                <c:pt idx="29">
                  <c:v>109</c:v>
                </c:pt>
                <c:pt idx="30">
                  <c:v>96</c:v>
                </c:pt>
                <c:pt idx="31">
                  <c:v>114</c:v>
                </c:pt>
                <c:pt idx="32">
                  <c:v>138</c:v>
                </c:pt>
                <c:pt idx="33">
                  <c:v>144</c:v>
                </c:pt>
                <c:pt idx="34">
                  <c:v>208</c:v>
                </c:pt>
                <c:pt idx="35">
                  <c:v>113</c:v>
                </c:pt>
                <c:pt idx="36">
                  <c:v>52</c:v>
                </c:pt>
                <c:pt idx="37">
                  <c:v>19</c:v>
                </c:pt>
              </c:numCache>
            </c:numRef>
          </c:val>
        </c:ser>
        <c:ser>
          <c:idx val="3"/>
          <c:order val="3"/>
          <c:tx>
            <c:strRef>
              <c:f>'2.1.8'!$E$5:$E$6</c:f>
              <c:strCache>
                <c:ptCount val="1"/>
                <c:pt idx="0">
                  <c:v>Midibús</c:v>
                </c:pt>
              </c:strCache>
            </c:strRef>
          </c:tx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'2.1.8'!$E$8:$E$45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13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6</c:v>
                </c:pt>
                <c:pt idx="31">
                  <c:v>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'2.1.8'!$F$5:$F$6</c:f>
              <c:strCache>
                <c:ptCount val="1"/>
                <c:pt idx="0">
                  <c:v>Minibús</c:v>
                </c:pt>
              </c:strCache>
            </c:strRef>
          </c:tx>
          <c:cat>
            <c:numRef>
              <c:f>'2.1.8'!$A$8:$A$45</c:f>
              <c:numCache>
                <c:formatCode>General</c:formatCode>
                <c:ptCount val="38"/>
                <c:pt idx="0">
                  <c:v>1972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</c:numCache>
            </c:numRef>
          </c:cat>
          <c:val>
            <c:numRef>
              <c:f>'2.1.8'!$F$8:$F$45</c:f>
              <c:numCache>
                <c:formatCode>#,##0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5</c:v>
                </c:pt>
                <c:pt idx="15">
                  <c:v>27</c:v>
                </c:pt>
                <c:pt idx="16">
                  <c:v>39</c:v>
                </c:pt>
                <c:pt idx="17">
                  <c:v>64</c:v>
                </c:pt>
                <c:pt idx="18">
                  <c:v>97</c:v>
                </c:pt>
                <c:pt idx="19">
                  <c:v>14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</c:ser>
        <c:overlap val="100"/>
        <c:axId val="59912960"/>
        <c:axId val="59914496"/>
      </c:barChart>
      <c:catAx>
        <c:axId val="599129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800" b="1"/>
            </a:pPr>
            <a:endParaRPr lang="en-US"/>
          </a:p>
        </c:txPr>
        <c:crossAx val="59914496"/>
        <c:crosses val="autoZero"/>
        <c:auto val="1"/>
        <c:lblAlgn val="ctr"/>
        <c:lblOffset val="100"/>
      </c:catAx>
      <c:valAx>
        <c:axId val="5991449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Centros</a:t>
                </a:r>
              </a:p>
            </c:rich>
          </c:tx>
          <c:layout>
            <c:manualLayout>
              <c:xMode val="edge"/>
              <c:yMode val="edge"/>
              <c:x val="5.1255476235149804E-3"/>
              <c:y val="0.22671295909284936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912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190977410415039"/>
          <c:y val="0.89901826225901693"/>
          <c:w val="0.60106454675167376"/>
          <c:h val="8.4571445826924205E-2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Participación del Parque Vehicular de Pasaje </a:t>
            </a:r>
          </a:p>
          <a:p>
            <a:pPr>
              <a:defRPr lang="es-ES"/>
            </a:pPr>
            <a:r>
              <a:rPr lang="en-US" sz="1200"/>
              <a:t>por Modalidad de  Servicio</a:t>
            </a:r>
            <a:r>
              <a:rPr lang="en-US" sz="1200" baseline="0"/>
              <a:t> 2010</a:t>
            </a:r>
            <a:endParaRPr lang="en-US" sz="1200"/>
          </a:p>
        </c:rich>
      </c:tx>
      <c:layout>
        <c:manualLayout>
          <c:xMode val="edge"/>
          <c:yMode val="edge"/>
          <c:x val="0.21408367394424968"/>
          <c:y val="2.273563408519875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4203588215554674"/>
          <c:y val="0.18954073848031763"/>
          <c:w val="0.47367299500906157"/>
          <c:h val="0.78449594882485951"/>
        </c:manualLayout>
      </c:layout>
      <c:pieChart>
        <c:varyColors val="1"/>
        <c:ser>
          <c:idx val="0"/>
          <c:order val="0"/>
          <c:explosion val="7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"/>
            <c:spPr>
              <a:solidFill>
                <a:srgbClr val="C00000"/>
              </a:solidFill>
            </c:spPr>
          </c:dPt>
          <c:dPt>
            <c:idx val="4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-6.9940520713355381E-2"/>
                  <c:y val="-0.2941707853376274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3137188512940344E-2"/>
                  <c:y val="7.494638360250856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4.2012613922324672E-2"/>
                  <c:y val="7.639766255322433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showVal val="1"/>
            </c:dLbl>
            <c:delete val="1"/>
          </c:dLbls>
          <c:cat>
            <c:strRef>
              <c:f>'2.1.8'!$B$5:$F$6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</c:v>
                </c:pt>
              </c:strCache>
            </c:strRef>
          </c:cat>
          <c:val>
            <c:numRef>
              <c:f>'2.1.8'!$B$48:$F$48</c:f>
              <c:numCache>
                <c:formatCode>0</c:formatCode>
                <c:ptCount val="5"/>
                <c:pt idx="0">
                  <c:v>88.087787732007371</c:v>
                </c:pt>
                <c:pt idx="1">
                  <c:v>8.2408161515710052</c:v>
                </c:pt>
                <c:pt idx="2">
                  <c:v>2.9598353980024861</c:v>
                </c:pt>
                <c:pt idx="3">
                  <c:v>0.1757469244288225</c:v>
                </c:pt>
                <c:pt idx="4">
                  <c:v>0.53581379399031248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8969994311013958"/>
          <c:y val="0.36206753954922338"/>
          <c:w val="0.16958000300915727"/>
          <c:h val="0.40934729165894318"/>
        </c:manualLayout>
      </c:layout>
      <c:txPr>
        <a:bodyPr/>
        <a:lstStyle/>
        <a:p>
          <a:pPr rtl="0"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Parque Vehicular de Pasaje por Tipo</a:t>
            </a:r>
            <a:r>
              <a:rPr lang="en-US" sz="1600" baseline="0"/>
              <a:t> de Persona </a:t>
            </a:r>
            <a:r>
              <a:rPr lang="en-US" sz="1600"/>
              <a:t>2010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457279283168111"/>
          <c:y val="0.12084499854184894"/>
          <c:w val="0.88238834022646806"/>
          <c:h val="0.64245718506133498"/>
        </c:manualLayout>
      </c:layout>
      <c:lineChart>
        <c:grouping val="standard"/>
        <c:ser>
          <c:idx val="0"/>
          <c:order val="0"/>
          <c:tx>
            <c:strRef>
              <c:f>'2.2.1'!$B$7:$B$8</c:f>
              <c:strCache>
                <c:ptCount val="1"/>
                <c:pt idx="0">
                  <c:v>Personas morales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diamond"/>
            <c:size val="4"/>
            <c:spPr>
              <a:solidFill>
                <a:schemeClr val="accent6"/>
              </a:solidFill>
              <a:ln>
                <a:solidFill>
                  <a:srgbClr val="F79646"/>
                </a:solidFill>
              </a:ln>
            </c:spPr>
          </c:marker>
          <c:dPt>
            <c:idx val="8"/>
            <c:marker>
              <c:symbol val="diamond"/>
              <c:size val="5"/>
            </c:marker>
          </c:dPt>
          <c:cat>
            <c:strRef>
              <c:f>'2.2.1'!$E$10:$E$41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'2.2.1'!$B$10:$B$41</c:f>
              <c:numCache>
                <c:formatCode>#,##0</c:formatCode>
                <c:ptCount val="32"/>
                <c:pt idx="0">
                  <c:v>7</c:v>
                </c:pt>
                <c:pt idx="1">
                  <c:v>39</c:v>
                </c:pt>
                <c:pt idx="2">
                  <c:v>11</c:v>
                </c:pt>
                <c:pt idx="3">
                  <c:v>5</c:v>
                </c:pt>
                <c:pt idx="4">
                  <c:v>112</c:v>
                </c:pt>
                <c:pt idx="5">
                  <c:v>21</c:v>
                </c:pt>
                <c:pt idx="6">
                  <c:v>34</c:v>
                </c:pt>
                <c:pt idx="7">
                  <c:v>4</c:v>
                </c:pt>
                <c:pt idx="8">
                  <c:v>220</c:v>
                </c:pt>
                <c:pt idx="9">
                  <c:v>14</c:v>
                </c:pt>
                <c:pt idx="10">
                  <c:v>49</c:v>
                </c:pt>
                <c:pt idx="11">
                  <c:v>52</c:v>
                </c:pt>
                <c:pt idx="12">
                  <c:v>15</c:v>
                </c:pt>
                <c:pt idx="13">
                  <c:v>23</c:v>
                </c:pt>
                <c:pt idx="14">
                  <c:v>74</c:v>
                </c:pt>
                <c:pt idx="15">
                  <c:v>44</c:v>
                </c:pt>
                <c:pt idx="16">
                  <c:v>18</c:v>
                </c:pt>
                <c:pt idx="17">
                  <c:v>12</c:v>
                </c:pt>
                <c:pt idx="18">
                  <c:v>49</c:v>
                </c:pt>
                <c:pt idx="19">
                  <c:v>67</c:v>
                </c:pt>
                <c:pt idx="20">
                  <c:v>64</c:v>
                </c:pt>
                <c:pt idx="21">
                  <c:v>41</c:v>
                </c:pt>
                <c:pt idx="22">
                  <c:v>16</c:v>
                </c:pt>
                <c:pt idx="23">
                  <c:v>34</c:v>
                </c:pt>
                <c:pt idx="24">
                  <c:v>31</c:v>
                </c:pt>
                <c:pt idx="25">
                  <c:v>16</c:v>
                </c:pt>
                <c:pt idx="26">
                  <c:v>34</c:v>
                </c:pt>
                <c:pt idx="27">
                  <c:v>17</c:v>
                </c:pt>
                <c:pt idx="28">
                  <c:v>9</c:v>
                </c:pt>
                <c:pt idx="29">
                  <c:v>57</c:v>
                </c:pt>
                <c:pt idx="30">
                  <c:v>15</c:v>
                </c:pt>
                <c:pt idx="31">
                  <c:v>9</c:v>
                </c:pt>
              </c:numCache>
            </c:numRef>
          </c:val>
        </c:ser>
        <c:ser>
          <c:idx val="1"/>
          <c:order val="1"/>
          <c:tx>
            <c:strRef>
              <c:f>'2.2.1'!$C$7:$C$8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diamond"/>
            <c:size val="5"/>
            <c:spPr>
              <a:solidFill>
                <a:srgbClr val="9BBB59"/>
              </a:solidFill>
              <a:ln w="0">
                <a:solidFill>
                  <a:schemeClr val="accent3"/>
                </a:solidFill>
              </a:ln>
            </c:spPr>
          </c:marker>
          <c:cat>
            <c:strRef>
              <c:f>'2.2.1'!$E$10:$E$41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'2.2.1'!$C$10:$C$41</c:f>
              <c:numCache>
                <c:formatCode>#,##0</c:formatCode>
                <c:ptCount val="32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30</c:v>
                </c:pt>
                <c:pt idx="4">
                  <c:v>85</c:v>
                </c:pt>
                <c:pt idx="5">
                  <c:v>5</c:v>
                </c:pt>
                <c:pt idx="6">
                  <c:v>20</c:v>
                </c:pt>
                <c:pt idx="7">
                  <c:v>1</c:v>
                </c:pt>
                <c:pt idx="8">
                  <c:v>977</c:v>
                </c:pt>
                <c:pt idx="9">
                  <c:v>9</c:v>
                </c:pt>
                <c:pt idx="10">
                  <c:v>0</c:v>
                </c:pt>
                <c:pt idx="11">
                  <c:v>18</c:v>
                </c:pt>
                <c:pt idx="12">
                  <c:v>12</c:v>
                </c:pt>
                <c:pt idx="13">
                  <c:v>9</c:v>
                </c:pt>
                <c:pt idx="14">
                  <c:v>42</c:v>
                </c:pt>
                <c:pt idx="15">
                  <c:v>106</c:v>
                </c:pt>
                <c:pt idx="16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35</c:v>
                </c:pt>
                <c:pt idx="22">
                  <c:v>0</c:v>
                </c:pt>
                <c:pt idx="23">
                  <c:v>20</c:v>
                </c:pt>
                <c:pt idx="24">
                  <c:v>50</c:v>
                </c:pt>
                <c:pt idx="25">
                  <c:v>46</c:v>
                </c:pt>
                <c:pt idx="26">
                  <c:v>5</c:v>
                </c:pt>
                <c:pt idx="27">
                  <c:v>17</c:v>
                </c:pt>
                <c:pt idx="28">
                  <c:v>2</c:v>
                </c:pt>
                <c:pt idx="29">
                  <c:v>39</c:v>
                </c:pt>
                <c:pt idx="30">
                  <c:v>1</c:v>
                </c:pt>
                <c:pt idx="31">
                  <c:v>20</c:v>
                </c:pt>
              </c:numCache>
            </c:numRef>
          </c:val>
        </c:ser>
        <c:marker val="1"/>
        <c:axId val="60203008"/>
        <c:axId val="60204928"/>
      </c:lineChart>
      <c:catAx>
        <c:axId val="602030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1000" b="1"/>
            </a:pPr>
            <a:endParaRPr lang="en-US"/>
          </a:p>
        </c:txPr>
        <c:crossAx val="60204928"/>
        <c:crosses val="autoZero"/>
        <c:auto val="1"/>
        <c:lblAlgn val="ctr"/>
        <c:lblOffset val="100"/>
      </c:catAx>
      <c:valAx>
        <c:axId val="602049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n-US"/>
                  <a:t>Núm. de personas</a:t>
                </a:r>
              </a:p>
            </c:rich>
          </c:tx>
          <c:layout>
            <c:manualLayout>
              <c:xMode val="edge"/>
              <c:yMode val="edge"/>
              <c:x val="9.4972876626016039E-3"/>
              <c:y val="0.25220144356955376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60203008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10293707927035"/>
          <c:y val="0.9116531787693205"/>
          <c:w val="0.47881077615023104"/>
          <c:h val="7.7338438296870024E-2"/>
        </c:manualLayout>
      </c:layout>
      <c:txPr>
        <a:bodyPr/>
        <a:lstStyle/>
        <a:p>
          <a:pPr>
            <a:defRPr lang="es-ES" sz="105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/>
            </a:pPr>
            <a:r>
              <a:rPr lang="en-US" sz="1200"/>
              <a:t>Parque Vehicular de Pasaje por Tipo</a:t>
            </a:r>
            <a:r>
              <a:rPr lang="en-US" sz="1200" baseline="0"/>
              <a:t> de Persona 2010</a:t>
            </a:r>
            <a:endParaRPr lang="en-US" sz="1200"/>
          </a:p>
        </c:rich>
      </c:tx>
      <c:layout>
        <c:manualLayout>
          <c:xMode val="edge"/>
          <c:yMode val="edge"/>
          <c:x val="0.17542248869897126"/>
          <c:y val="1.8525205624446282E-2"/>
        </c:manualLayout>
      </c:layout>
      <c:overlay val="1"/>
    </c:title>
    <c:plotArea>
      <c:layout>
        <c:manualLayout>
          <c:layoutTarget val="inner"/>
          <c:xMode val="edge"/>
          <c:yMode val="edge"/>
          <c:x val="0.19313550256265322"/>
          <c:y val="0.21298540673144156"/>
          <c:w val="0.40304093273234032"/>
          <c:h val="0.750058112845643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6"/>
              </a:solidFill>
            </c:spPr>
          </c:dPt>
          <c:dPt>
            <c:idx val="1"/>
            <c:explosion val="5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6176580626902939"/>
                  <c:y val="8.26152681085475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8326000291056621"/>
                  <c:y val="-0.14037541629264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'2.2.1'!$B$7:$C$8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'2.2.1'!$B$44:$C$44</c:f>
              <c:numCache>
                <c:formatCode>0</c:formatCode>
                <c:ptCount val="2"/>
                <c:pt idx="0">
                  <c:v>43.167259786476869</c:v>
                </c:pt>
                <c:pt idx="1">
                  <c:v>56.832740213523131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0708864625006063"/>
          <c:y val="0.41618928780056691"/>
          <c:w val="0.23626246719160143"/>
          <c:h val="0.19088347968900302"/>
        </c:manualLayout>
      </c:layout>
      <c:txPr>
        <a:bodyPr/>
        <a:lstStyle/>
        <a:p>
          <a:pPr rtl="0">
            <a:defRPr lang="es-ES" sz="11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400"/>
            </a:pPr>
            <a:r>
              <a:rPr lang="en-US" sz="1400"/>
              <a:t>Estructura Empresarial de Pasaje</a:t>
            </a:r>
            <a:r>
              <a:rPr lang="en-US" sz="1400" baseline="0"/>
              <a:t> 2010</a:t>
            </a:r>
            <a:endParaRPr lang="en-US" sz="1400"/>
          </a:p>
        </c:rich>
      </c:tx>
      <c:layout>
        <c:manualLayout>
          <c:xMode val="edge"/>
          <c:yMode val="edge"/>
          <c:x val="0.26438894713539246"/>
          <c:y val="4.0059942209134343E-2"/>
        </c:manualLayout>
      </c:layout>
      <c:overlay val="1"/>
    </c:title>
    <c:plotArea>
      <c:layout>
        <c:manualLayout>
          <c:layoutTarget val="inner"/>
          <c:xMode val="edge"/>
          <c:yMode val="edge"/>
          <c:x val="9.6769646941752538E-2"/>
          <c:y val="0.16143648879589875"/>
          <c:w val="0.86105728981818164"/>
          <c:h val="0.64565310579629487"/>
        </c:manualLayout>
      </c:layout>
      <c:barChart>
        <c:barDir val="col"/>
        <c:grouping val="clustered"/>
        <c:ser>
          <c:idx val="0"/>
          <c:order val="0"/>
          <c:tx>
            <c:strRef>
              <c:f>'2.3.1'!$C$6:$C$7</c:f>
              <c:strCache>
                <c:ptCount val="1"/>
                <c:pt idx="0">
                  <c:v>Número de empresas</c:v>
                </c:pt>
              </c:strCache>
            </c:strRef>
          </c:tx>
          <c:spPr>
            <a:solidFill>
              <a:schemeClr val="accent6"/>
            </a:solidFill>
          </c:spPr>
          <c:dLbls>
            <c:dLbl>
              <c:idx val="0"/>
              <c:layout>
                <c:manualLayout>
                  <c:x val="-6.4698760195149134E-3"/>
                  <c:y val="1.2170385395537543E-2"/>
                </c:manualLayout>
              </c:layout>
              <c:dLblPos val="outEnd"/>
              <c:showVal val="1"/>
            </c:dLbl>
            <c:txPr>
              <a:bodyPr/>
              <a:lstStyle/>
              <a:p>
                <a:pPr>
                  <a:defRPr lang="es-ES" sz="900" b="1"/>
                </a:pPr>
                <a:endParaRPr lang="en-US"/>
              </a:p>
            </c:txPr>
            <c:dLblPos val="outEnd"/>
            <c:showVal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'2.3.1'!$C$9:$C$15</c:f>
              <c:numCache>
                <c:formatCode>#,##0</c:formatCode>
                <c:ptCount val="7"/>
                <c:pt idx="0">
                  <c:v>1931</c:v>
                </c:pt>
                <c:pt idx="2">
                  <c:v>406</c:v>
                </c:pt>
                <c:pt idx="4">
                  <c:v>192</c:v>
                </c:pt>
                <c:pt idx="6">
                  <c:v>102</c:v>
                </c:pt>
              </c:numCache>
            </c:numRef>
          </c:val>
        </c:ser>
        <c:ser>
          <c:idx val="1"/>
          <c:order val="1"/>
          <c:tx>
            <c:strRef>
              <c:f>'2.3.1'!$E$6:$E$7</c:f>
              <c:strCache>
                <c:ptCount val="1"/>
                <c:pt idx="0">
                  <c:v>Número de vehículos</c:v>
                </c:pt>
              </c:strCache>
            </c:strRef>
          </c:tx>
          <c:spPr>
            <a:solidFill>
              <a:schemeClr val="accent3"/>
            </a:solidFill>
          </c:spPr>
          <c:dLbls>
            <c:txPr>
              <a:bodyPr/>
              <a:lstStyle/>
              <a:p>
                <a:pPr>
                  <a:defRPr lang="es-ES" sz="900" b="1"/>
                </a:pPr>
                <a:endParaRPr lang="en-US"/>
              </a:p>
            </c:txPr>
            <c:dLblPos val="outEnd"/>
            <c:showVal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'2.3.1'!$E$9:$E$15</c:f>
              <c:numCache>
                <c:formatCode>#,##0</c:formatCode>
                <c:ptCount val="7"/>
                <c:pt idx="0">
                  <c:v>2877</c:v>
                </c:pt>
                <c:pt idx="2">
                  <c:v>5970</c:v>
                </c:pt>
                <c:pt idx="4">
                  <c:v>10575</c:v>
                </c:pt>
                <c:pt idx="6">
                  <c:v>27236</c:v>
                </c:pt>
              </c:numCache>
            </c:numRef>
          </c:val>
        </c:ser>
        <c:dLbls>
          <c:showVal val="1"/>
        </c:dLbls>
        <c:axId val="60127488"/>
        <c:axId val="60153856"/>
      </c:barChart>
      <c:catAx>
        <c:axId val="601274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60153856"/>
        <c:crosses val="autoZero"/>
        <c:auto val="1"/>
        <c:lblAlgn val="ctr"/>
        <c:lblOffset val="100"/>
      </c:catAx>
      <c:valAx>
        <c:axId val="60153856"/>
        <c:scaling>
          <c:orientation val="minMax"/>
          <c:max val="30000"/>
          <c:min val="0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60127488"/>
        <c:crosses val="autoZero"/>
        <c:crossBetween val="between"/>
        <c:majorUnit val="5000"/>
      </c:valAx>
    </c:plotArea>
    <c:legend>
      <c:legendPos val="b"/>
      <c:layout>
        <c:manualLayout>
          <c:xMode val="edge"/>
          <c:yMode val="edge"/>
          <c:x val="0.29092298470154565"/>
          <c:y val="0.92621041031128715"/>
          <c:w val="0.50304899275407899"/>
          <c:h val="6.6742034435708156E-2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</a:t>
            </a:r>
            <a:r>
              <a:rPr lang="en-US" sz="1200" baseline="0"/>
              <a:t> de Empresas en la </a:t>
            </a:r>
            <a:r>
              <a:rPr lang="en-US" sz="1200"/>
              <a:t>Estructura Empresarial de Pasaje 2010</a:t>
            </a:r>
          </a:p>
        </c:rich>
      </c:tx>
      <c:layout>
        <c:manualLayout>
          <c:xMode val="edge"/>
          <c:yMode val="edge"/>
          <c:x val="0.1289255427182853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7467071024249027E-2"/>
          <c:y val="0.17039557925175081"/>
          <c:w val="0.41868342473239267"/>
          <c:h val="0.80051411419852925"/>
        </c:manualLayout>
      </c:layout>
      <c:pieChart>
        <c:varyColors val="1"/>
        <c:ser>
          <c:idx val="0"/>
          <c:order val="0"/>
          <c:explosion val="10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-0.14299212598425193"/>
                  <c:y val="-0.21396133792324523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73%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/>
                      <a:t>15%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/>
                      <a:t>7%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2631889763779428E-2"/>
                  <c:y val="2.6152427287890485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4%</a:t>
                    </a:r>
                  </a:p>
                </c:rich>
              </c:tx>
              <c:showVal val="1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Val val="1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'2.3.1'!$G$9:$G$15</c:f>
              <c:numCache>
                <c:formatCode>0</c:formatCode>
                <c:ptCount val="7"/>
                <c:pt idx="0">
                  <c:v>73.394146712276694</c:v>
                </c:pt>
                <c:pt idx="2">
                  <c:v>15.431394906879515</c:v>
                </c:pt>
                <c:pt idx="4">
                  <c:v>7.2976054732041051</c:v>
                </c:pt>
                <c:pt idx="6">
                  <c:v>3.8768529076396807</c:v>
                </c:pt>
              </c:numCache>
            </c:numRef>
          </c:val>
        </c:ser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7418362895915762"/>
          <c:y val="0.35927432870444587"/>
          <c:w val="0.22918675226834037"/>
          <c:h val="0.35881202553208835"/>
        </c:manualLayout>
      </c:layout>
      <c:txPr>
        <a:bodyPr/>
        <a:lstStyle/>
        <a:p>
          <a:pPr>
            <a:defRPr lang="es-ES" sz="12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n-US" sz="1200"/>
              <a:t>Participación de Vehículos</a:t>
            </a:r>
            <a:r>
              <a:rPr lang="en-US" sz="1200" baseline="0"/>
              <a:t> en </a:t>
            </a:r>
            <a:r>
              <a:rPr lang="en-US" sz="1200"/>
              <a:t>la Estructura Empresarial de Pasaje 2010</a:t>
            </a:r>
          </a:p>
        </c:rich>
      </c:tx>
      <c:layout>
        <c:manualLayout>
          <c:xMode val="edge"/>
          <c:yMode val="edge"/>
          <c:x val="0.1099227014578519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6.7328811806738886E-2"/>
          <c:y val="0.18481847224248496"/>
          <c:w val="0.47619050743657043"/>
          <c:h val="0.79207921872720466"/>
        </c:manualLayout>
      </c:layout>
      <c:pieChart>
        <c:varyColors val="1"/>
        <c:ser>
          <c:idx val="0"/>
          <c:order val="0"/>
          <c:explosion val="3"/>
          <c:dPt>
            <c:idx val="0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6"/>
            <c:explosion val="1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3.0893810148731445E-2"/>
                  <c:y val="0.12850995927808737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7172900262467198E-2"/>
                  <c:y val="0.1343419279986521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13%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0.10289304461942257"/>
                  <c:y val="0.13047165455826754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0.16331944444444474"/>
                  <c:y val="-5.738977379019391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58%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0.16678204286964129"/>
                  <c:y val="-0.1051718975509005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23%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0.14665277777777777"/>
                  <c:y val="-5.7389773790193915E-2"/>
                </c:manualLayout>
              </c:layout>
              <c:tx>
                <c:rich>
                  <a:bodyPr/>
                  <a:lstStyle/>
                  <a:p>
                    <a:pPr>
                      <a:defRPr lang="es-ES" sz="1200" b="1"/>
                    </a:pPr>
                    <a:r>
                      <a:rPr lang="en-US" sz="1200" b="1"/>
                      <a:t>58%</a:t>
                    </a:r>
                  </a:p>
                </c:rich>
              </c:tx>
              <c:spPr/>
              <c:showVal val="1"/>
            </c:dLbl>
            <c:delete val="1"/>
          </c:dLbls>
          <c:cat>
            <c:strRef>
              <c:f>'2.3.1'!$A$9:$A$15</c:f>
              <c:strCache>
                <c:ptCount val="7"/>
                <c:pt idx="0">
                  <c:v>Hombre Camión</c:v>
                </c:pt>
                <c:pt idx="2">
                  <c:v>Pequeña</c:v>
                </c:pt>
                <c:pt idx="4">
                  <c:v>Mediana</c:v>
                </c:pt>
                <c:pt idx="6">
                  <c:v>Grande</c:v>
                </c:pt>
              </c:strCache>
            </c:strRef>
          </c:cat>
          <c:val>
            <c:numRef>
              <c:f>'2.3.1'!$H$9:$H$15</c:f>
              <c:numCache>
                <c:formatCode>0</c:formatCode>
                <c:ptCount val="7"/>
                <c:pt idx="0">
                  <c:v>6.1661451412405155</c:v>
                </c:pt>
                <c:pt idx="2">
                  <c:v>12.795233400488662</c:v>
                </c:pt>
                <c:pt idx="4">
                  <c:v>22.664923485790219</c:v>
                </c:pt>
                <c:pt idx="6">
                  <c:v>58.373697972480599</c:v>
                </c:pt>
              </c:numCache>
            </c:numRef>
          </c:val>
        </c:ser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6836242344706909"/>
          <c:y val="0.36061976764534404"/>
          <c:w val="0.27772651808974574"/>
          <c:h val="0.37894335495733711"/>
        </c:manualLayout>
      </c:layout>
      <c:txPr>
        <a:bodyPr/>
        <a:lstStyle/>
        <a:p>
          <a:pPr>
            <a:defRPr lang="es-ES" sz="12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600"/>
            </a:pPr>
            <a:r>
              <a:rPr lang="en-US" sz="1600"/>
              <a:t>Demanda Atendida </a:t>
            </a:r>
          </a:p>
          <a:p>
            <a:pPr>
              <a:defRPr lang="es-ES" sz="1600"/>
            </a:pPr>
            <a:r>
              <a:rPr lang="en-US" sz="1600"/>
              <a:t>en Pasajeros Transportados </a:t>
            </a:r>
          </a:p>
          <a:p>
            <a:pPr>
              <a:defRPr lang="es-ES" sz="1600"/>
            </a:pPr>
            <a:r>
              <a:rPr lang="en-US" sz="1600"/>
              <a:t>por modalidad de servicio </a:t>
            </a:r>
          </a:p>
        </c:rich>
      </c:tx>
      <c:layout>
        <c:manualLayout>
          <c:xMode val="edge"/>
          <c:yMode val="edge"/>
          <c:x val="0.28068805958919568"/>
          <c:y val="6.7297585950807726E-3"/>
        </c:manualLayout>
      </c:layout>
      <c:overlay val="1"/>
    </c:title>
    <c:plotArea>
      <c:layout>
        <c:manualLayout>
          <c:layoutTarget val="inner"/>
          <c:xMode val="edge"/>
          <c:yMode val="edge"/>
          <c:x val="0.11031308371470706"/>
          <c:y val="0.3166316975339144"/>
          <c:w val="0.47979590635048891"/>
          <c:h val="0.6658789813435495"/>
        </c:manualLayout>
      </c:layout>
      <c:pieChart>
        <c:varyColors val="1"/>
        <c:ser>
          <c:idx val="0"/>
          <c:order val="0"/>
          <c:explosion val="5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</c:spPr>
          </c:dPt>
          <c:dPt>
            <c:idx val="3"/>
            <c:spPr>
              <a:solidFill>
                <a:schemeClr val="accent1"/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3.2497484689413852E-2"/>
                  <c:y val="-1.68589820037057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4059700349956278"/>
                  <c:y val="-0.258700729799618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72%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.10762390638670179"/>
                  <c:y val="0.192432292106005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'2.4.1'!$A$10:$A$15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'2.4.1'!$D$10:$D$15</c:f>
              <c:numCache>
                <c:formatCode>0</c:formatCode>
                <c:ptCount val="6"/>
                <c:pt idx="0">
                  <c:v>1.6413275099194329</c:v>
                </c:pt>
                <c:pt idx="1">
                  <c:v>72.453420535329073</c:v>
                </c:pt>
                <c:pt idx="2">
                  <c:v>1.0570051918322994</c:v>
                </c:pt>
                <c:pt idx="3">
                  <c:v>0.65822122438332042</c:v>
                </c:pt>
                <c:pt idx="4">
                  <c:v>23.166824755014513</c:v>
                </c:pt>
                <c:pt idx="5">
                  <c:v>1.0232007835213544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4655103322614615"/>
          <c:y val="0.2283147439207627"/>
          <c:w val="0.33786961101497359"/>
          <c:h val="0.77168525607923888"/>
        </c:manualLayout>
      </c:layout>
      <c:txPr>
        <a:bodyPr/>
        <a:lstStyle/>
        <a:p>
          <a:pPr>
            <a:defRPr lang="es-ES" sz="11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</a:t>
            </a:r>
            <a:r>
              <a:rPr lang="es-ES" sz="1200" baseline="0"/>
              <a:t> Vehicular de Pasaje </a:t>
            </a:r>
          </a:p>
          <a:p>
            <a:pPr>
              <a:defRPr lang="es-ES" sz="1200"/>
            </a:pPr>
            <a:r>
              <a:rPr lang="es-ES" sz="1200" baseline="0"/>
              <a:t>por Tipo de Vehículo 2010</a:t>
            </a:r>
            <a:endParaRPr lang="es-ES" sz="1200"/>
          </a:p>
        </c:rich>
      </c:tx>
      <c:layout>
        <c:manualLayout>
          <c:xMode val="edge"/>
          <c:yMode val="edge"/>
          <c:x val="0.2201806649168849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5.1388888888888887E-2"/>
          <c:y val="0.19444444444444503"/>
          <c:w val="0.45277777777777833"/>
          <c:h val="0.75462962962963165"/>
        </c:manualLayout>
      </c:layout>
      <c:pieChart>
        <c:varyColors val="1"/>
        <c:ser>
          <c:idx val="0"/>
          <c:order val="0"/>
          <c:dPt>
            <c:idx val="0"/>
            <c:explosion val="12"/>
            <c:spPr>
              <a:solidFill>
                <a:schemeClr val="accent3"/>
              </a:solidFill>
            </c:spPr>
          </c:dPt>
          <c:dPt>
            <c:idx val="1"/>
            <c:explosion val="5"/>
            <c:spPr>
              <a:solidFill>
                <a:schemeClr val="accent6"/>
              </a:solidFill>
            </c:spPr>
          </c:dPt>
          <c:dPt>
            <c:idx val="2"/>
            <c:explosion val="5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6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-8.7973206474190699E-2"/>
                  <c:y val="-0.2250000000000000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9298337707786533E-2"/>
                  <c:y val="8.0087853601633147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7.2042432195975503E-2"/>
                  <c:y val="7.1464348206474085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('2.1.2'!$A$8:$A$10,'2.1.2'!$A$12)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 o Microbús                 </c:v>
                </c:pt>
              </c:strCache>
            </c:strRef>
          </c:cat>
          <c:val>
            <c:numRef>
              <c:f>('2.1.2'!$C$8:$C$10,'2.1.2'!$C$12)</c:f>
              <c:numCache>
                <c:formatCode>#,##0</c:formatCode>
                <c:ptCount val="4"/>
                <c:pt idx="0">
                  <c:v>88.087787732007371</c:v>
                </c:pt>
                <c:pt idx="1">
                  <c:v>8.240816151571007</c:v>
                </c:pt>
                <c:pt idx="2">
                  <c:v>2.9598353980024861</c:v>
                </c:pt>
                <c:pt idx="3">
                  <c:v>0.53581379399031248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1388888888889026"/>
          <c:y val="0.36034339457567832"/>
          <c:w val="0.34166666666666734"/>
          <c:h val="0.33486876640420066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/>
            </a:pPr>
            <a:r>
              <a:rPr lang="en-US"/>
              <a:t>Tráfico</a:t>
            </a:r>
            <a:r>
              <a:rPr lang="en-US" baseline="0"/>
              <a:t> de Pasajeros-Km </a:t>
            </a:r>
            <a:endParaRPr lang="en-US"/>
          </a:p>
        </c:rich>
      </c:tx>
      <c:layout>
        <c:manualLayout>
          <c:xMode val="edge"/>
          <c:yMode val="edge"/>
          <c:x val="0.33929091973206188"/>
          <c:y val="1.9937696008222081E-2"/>
        </c:manualLayout>
      </c:layout>
      <c:overlay val="1"/>
    </c:title>
    <c:plotArea>
      <c:layout>
        <c:manualLayout>
          <c:layoutTarget val="inner"/>
          <c:xMode val="edge"/>
          <c:yMode val="edge"/>
          <c:x val="9.3658526992277211E-2"/>
          <c:y val="0.23208707906473888"/>
          <c:w val="0.49235787799932207"/>
          <c:h val="0.6288684232422252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explosion val="6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solidFill>
                <a:srgbClr val="7030A0"/>
              </a:solidFill>
            </c:spPr>
          </c:dPt>
          <c:dPt>
            <c:idx val="4"/>
            <c:spPr>
              <a:solidFill>
                <a:schemeClr val="accent6"/>
              </a:solidFill>
            </c:spPr>
          </c:dPt>
          <c:dPt>
            <c:idx val="5"/>
            <c:spPr>
              <a:solidFill>
                <a:srgbClr val="7030A0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6766904370587871"/>
                  <c:y val="-0.201307148841442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.12979725960722044"/>
                  <c:y val="0.124211846131223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showVal val="1"/>
            <c:showLeaderLines val="1"/>
          </c:dLbls>
          <c:cat>
            <c:strRef>
              <c:f>'2.4.1'!$A$10:$A$15</c:f>
              <c:strCache>
                <c:ptCount val="6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Mixto </c:v>
                </c:pt>
                <c:pt idx="4">
                  <c:v>Primera </c:v>
                </c:pt>
                <c:pt idx="5">
                  <c:v>Transportación terrestre de pasajeros de y hacia puertos y aeropuertos</c:v>
                </c:pt>
              </c:strCache>
            </c:strRef>
          </c:cat>
          <c:val>
            <c:numRef>
              <c:f>'2.4.1'!$E$10:$E$15</c:f>
              <c:numCache>
                <c:formatCode>0</c:formatCode>
                <c:ptCount val="6"/>
                <c:pt idx="0">
                  <c:v>1.902886418992114</c:v>
                </c:pt>
                <c:pt idx="1">
                  <c:v>68.761669297055306</c:v>
                </c:pt>
                <c:pt idx="2">
                  <c:v>1.2243883854888036</c:v>
                </c:pt>
                <c:pt idx="3">
                  <c:v>0.41727302381566911</c:v>
                </c:pt>
                <c:pt idx="4">
                  <c:v>27.297799354687697</c:v>
                </c:pt>
                <c:pt idx="5">
                  <c:v>0.39598351996040515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458537972366637"/>
          <c:y val="0.20177785638893264"/>
          <c:w val="0.2995120620178422"/>
          <c:h val="0.77588355129613362"/>
        </c:manualLayout>
      </c:layout>
      <c:txPr>
        <a:bodyPr/>
        <a:lstStyle/>
        <a:p>
          <a:pPr>
            <a:defRPr lang="es-ES" sz="10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Vehícular de Pasaje por Tipo de Combustible 2010</a:t>
            </a:r>
            <a:endParaRPr lang="es-ES" sz="1400"/>
          </a:p>
        </c:rich>
      </c:tx>
      <c:layout>
        <c:manualLayout>
          <c:xMode val="edge"/>
          <c:yMode val="edge"/>
          <c:x val="0.2207014242523807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5118576736672516E-2"/>
          <c:y val="8.4848484848484854E-2"/>
          <c:w val="0.89252370326424257"/>
          <c:h val="0.67557241708422922"/>
        </c:manualLayout>
      </c:layout>
      <c:barChart>
        <c:barDir val="col"/>
        <c:grouping val="clustered"/>
        <c:ser>
          <c:idx val="0"/>
          <c:order val="0"/>
          <c:tx>
            <c:strRef>
              <c:f>'2.1.3'!$B$6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'2.1.3'!$G$8:$G$39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'2.1.3'!$B$8:$B$39</c:f>
              <c:numCache>
                <c:formatCode>#,##0</c:formatCode>
                <c:ptCount val="32"/>
                <c:pt idx="0">
                  <c:v>170</c:v>
                </c:pt>
                <c:pt idx="1">
                  <c:v>414</c:v>
                </c:pt>
                <c:pt idx="2">
                  <c:v>145</c:v>
                </c:pt>
                <c:pt idx="3">
                  <c:v>155</c:v>
                </c:pt>
                <c:pt idx="4">
                  <c:v>631</c:v>
                </c:pt>
                <c:pt idx="5">
                  <c:v>207</c:v>
                </c:pt>
                <c:pt idx="6">
                  <c:v>760</c:v>
                </c:pt>
                <c:pt idx="7">
                  <c:v>80</c:v>
                </c:pt>
                <c:pt idx="8">
                  <c:v>13598</c:v>
                </c:pt>
                <c:pt idx="9">
                  <c:v>279</c:v>
                </c:pt>
                <c:pt idx="10">
                  <c:v>2533</c:v>
                </c:pt>
                <c:pt idx="11">
                  <c:v>2633</c:v>
                </c:pt>
                <c:pt idx="12">
                  <c:v>121</c:v>
                </c:pt>
                <c:pt idx="13">
                  <c:v>903</c:v>
                </c:pt>
                <c:pt idx="14">
                  <c:v>1967</c:v>
                </c:pt>
                <c:pt idx="15">
                  <c:v>1108</c:v>
                </c:pt>
                <c:pt idx="16">
                  <c:v>440</c:v>
                </c:pt>
                <c:pt idx="17">
                  <c:v>262</c:v>
                </c:pt>
                <c:pt idx="18">
                  <c:v>959</c:v>
                </c:pt>
                <c:pt idx="19">
                  <c:v>898</c:v>
                </c:pt>
                <c:pt idx="20">
                  <c:v>1624</c:v>
                </c:pt>
                <c:pt idx="21">
                  <c:v>4523</c:v>
                </c:pt>
                <c:pt idx="22">
                  <c:v>107</c:v>
                </c:pt>
                <c:pt idx="23">
                  <c:v>718</c:v>
                </c:pt>
                <c:pt idx="24">
                  <c:v>657</c:v>
                </c:pt>
                <c:pt idx="25">
                  <c:v>488</c:v>
                </c:pt>
                <c:pt idx="26">
                  <c:v>592</c:v>
                </c:pt>
                <c:pt idx="27">
                  <c:v>818</c:v>
                </c:pt>
                <c:pt idx="28">
                  <c:v>1055</c:v>
                </c:pt>
                <c:pt idx="29">
                  <c:v>2103</c:v>
                </c:pt>
                <c:pt idx="30">
                  <c:v>435</c:v>
                </c:pt>
                <c:pt idx="31">
                  <c:v>89</c:v>
                </c:pt>
              </c:numCache>
            </c:numRef>
          </c:val>
        </c:ser>
        <c:ser>
          <c:idx val="1"/>
          <c:order val="1"/>
          <c:tx>
            <c:strRef>
              <c:f>'2.1.3'!$C$6</c:f>
              <c:strCache>
                <c:ptCount val="1"/>
                <c:pt idx="0">
                  <c:v>Gasolina</c:v>
                </c:pt>
              </c:strCache>
            </c:strRef>
          </c:tx>
          <c:spPr>
            <a:solidFill>
              <a:schemeClr val="accent6"/>
            </a:solidFill>
          </c:spPr>
          <c:cat>
            <c:strRef>
              <c:f>'2.1.3'!$G$8:$G$39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'2.1.3'!$C$8:$C$39</c:f>
              <c:numCache>
                <c:formatCode>#,##0</c:formatCode>
                <c:ptCount val="32"/>
                <c:pt idx="0">
                  <c:v>38</c:v>
                </c:pt>
                <c:pt idx="1">
                  <c:v>276</c:v>
                </c:pt>
                <c:pt idx="2">
                  <c:v>116</c:v>
                </c:pt>
                <c:pt idx="3">
                  <c:v>32</c:v>
                </c:pt>
                <c:pt idx="4">
                  <c:v>467</c:v>
                </c:pt>
                <c:pt idx="5">
                  <c:v>114</c:v>
                </c:pt>
                <c:pt idx="6">
                  <c:v>43</c:v>
                </c:pt>
                <c:pt idx="7">
                  <c:v>29</c:v>
                </c:pt>
                <c:pt idx="8">
                  <c:v>1589</c:v>
                </c:pt>
                <c:pt idx="9">
                  <c:v>11</c:v>
                </c:pt>
                <c:pt idx="10">
                  <c:v>109</c:v>
                </c:pt>
                <c:pt idx="11">
                  <c:v>59</c:v>
                </c:pt>
                <c:pt idx="12">
                  <c:v>131</c:v>
                </c:pt>
                <c:pt idx="13">
                  <c:v>0</c:v>
                </c:pt>
                <c:pt idx="14">
                  <c:v>815</c:v>
                </c:pt>
                <c:pt idx="15">
                  <c:v>89</c:v>
                </c:pt>
                <c:pt idx="16">
                  <c:v>9</c:v>
                </c:pt>
                <c:pt idx="17">
                  <c:v>11</c:v>
                </c:pt>
                <c:pt idx="18">
                  <c:v>376</c:v>
                </c:pt>
                <c:pt idx="19">
                  <c:v>80</c:v>
                </c:pt>
                <c:pt idx="20">
                  <c:v>40</c:v>
                </c:pt>
                <c:pt idx="21">
                  <c:v>31</c:v>
                </c:pt>
                <c:pt idx="22">
                  <c:v>138</c:v>
                </c:pt>
                <c:pt idx="23">
                  <c:v>26</c:v>
                </c:pt>
                <c:pt idx="24">
                  <c:v>148</c:v>
                </c:pt>
                <c:pt idx="25">
                  <c:v>100</c:v>
                </c:pt>
                <c:pt idx="26">
                  <c:v>68</c:v>
                </c:pt>
                <c:pt idx="27">
                  <c:v>68</c:v>
                </c:pt>
                <c:pt idx="28">
                  <c:v>4</c:v>
                </c:pt>
                <c:pt idx="29">
                  <c:v>70</c:v>
                </c:pt>
                <c:pt idx="30">
                  <c:v>48</c:v>
                </c:pt>
                <c:pt idx="31">
                  <c:v>28</c:v>
                </c:pt>
              </c:numCache>
            </c:numRef>
          </c:val>
        </c:ser>
        <c:axId val="59184640"/>
        <c:axId val="59186176"/>
      </c:barChart>
      <c:catAx>
        <c:axId val="591846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n-US"/>
          </a:p>
        </c:txPr>
        <c:crossAx val="59186176"/>
        <c:crosses val="autoZero"/>
        <c:auto val="1"/>
        <c:lblAlgn val="ctr"/>
        <c:lblOffset val="100"/>
      </c:catAx>
      <c:valAx>
        <c:axId val="59186176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184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173285933473218"/>
          <c:y val="0.9269377236936297"/>
          <c:w val="0.21294119887632149"/>
          <c:h val="7.3062276306370813E-2"/>
        </c:manualLayout>
      </c:layout>
      <c:txPr>
        <a:bodyPr/>
        <a:lstStyle/>
        <a:p>
          <a:pPr>
            <a:defRPr lang="es-ES" sz="105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Parque</a:t>
            </a:r>
            <a:r>
              <a:rPr lang="es-ES" sz="1600" baseline="0"/>
              <a:t> Vehicular de Pasaje por Tipo de Vehículo 2010</a:t>
            </a:r>
            <a:endParaRPr lang="es-ES" sz="1600"/>
          </a:p>
        </c:rich>
      </c:tx>
      <c:layout>
        <c:manualLayout>
          <c:xMode val="edge"/>
          <c:yMode val="edge"/>
          <c:x val="0.1644994341586575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6337897529356523E-2"/>
          <c:y val="7.5192189761326564E-2"/>
          <c:w val="0.8816400839201276"/>
          <c:h val="0.68939419955683112"/>
        </c:manualLayout>
      </c:layout>
      <c:barChart>
        <c:barDir val="col"/>
        <c:grouping val="stacked"/>
        <c:ser>
          <c:idx val="0"/>
          <c:order val="0"/>
          <c:tx>
            <c:strRef>
              <c:f>'2.1.4'!$B$5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'2.1.4'!$B$7:$B$38</c:f>
              <c:numCache>
                <c:formatCode>#,##0</c:formatCode>
                <c:ptCount val="32"/>
                <c:pt idx="0">
                  <c:v>170</c:v>
                </c:pt>
                <c:pt idx="1">
                  <c:v>477</c:v>
                </c:pt>
                <c:pt idx="2">
                  <c:v>143</c:v>
                </c:pt>
                <c:pt idx="3">
                  <c:v>155</c:v>
                </c:pt>
                <c:pt idx="4">
                  <c:v>603</c:v>
                </c:pt>
                <c:pt idx="5">
                  <c:v>217</c:v>
                </c:pt>
                <c:pt idx="6">
                  <c:v>760</c:v>
                </c:pt>
                <c:pt idx="7">
                  <c:v>80</c:v>
                </c:pt>
                <c:pt idx="8">
                  <c:v>13462</c:v>
                </c:pt>
                <c:pt idx="9">
                  <c:v>279</c:v>
                </c:pt>
                <c:pt idx="10">
                  <c:v>2465</c:v>
                </c:pt>
                <c:pt idx="11">
                  <c:v>2644</c:v>
                </c:pt>
                <c:pt idx="12">
                  <c:v>106</c:v>
                </c:pt>
                <c:pt idx="13">
                  <c:v>903</c:v>
                </c:pt>
                <c:pt idx="14">
                  <c:v>1965</c:v>
                </c:pt>
                <c:pt idx="15">
                  <c:v>1114</c:v>
                </c:pt>
                <c:pt idx="16">
                  <c:v>440</c:v>
                </c:pt>
                <c:pt idx="17">
                  <c:v>261</c:v>
                </c:pt>
                <c:pt idx="18">
                  <c:v>890</c:v>
                </c:pt>
                <c:pt idx="19">
                  <c:v>882</c:v>
                </c:pt>
                <c:pt idx="20">
                  <c:v>1623</c:v>
                </c:pt>
                <c:pt idx="21">
                  <c:v>4522</c:v>
                </c:pt>
                <c:pt idx="22">
                  <c:v>12</c:v>
                </c:pt>
                <c:pt idx="23">
                  <c:v>718</c:v>
                </c:pt>
                <c:pt idx="24">
                  <c:v>647</c:v>
                </c:pt>
                <c:pt idx="25">
                  <c:v>484</c:v>
                </c:pt>
                <c:pt idx="26">
                  <c:v>593</c:v>
                </c:pt>
                <c:pt idx="27">
                  <c:v>819</c:v>
                </c:pt>
                <c:pt idx="28">
                  <c:v>1042</c:v>
                </c:pt>
                <c:pt idx="29">
                  <c:v>2103</c:v>
                </c:pt>
                <c:pt idx="30">
                  <c:v>433</c:v>
                </c:pt>
                <c:pt idx="31">
                  <c:v>88</c:v>
                </c:pt>
              </c:numCache>
            </c:numRef>
          </c:val>
        </c:ser>
        <c:ser>
          <c:idx val="1"/>
          <c:order val="1"/>
          <c:tx>
            <c:strRef>
              <c:f>'2.1.4'!$C$5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'2.1.4'!$C$7:$C$38</c:f>
              <c:numCache>
                <c:formatCode>#,##0</c:formatCode>
                <c:ptCount val="32"/>
                <c:pt idx="0">
                  <c:v>36</c:v>
                </c:pt>
                <c:pt idx="1">
                  <c:v>137</c:v>
                </c:pt>
                <c:pt idx="2">
                  <c:v>25</c:v>
                </c:pt>
                <c:pt idx="3">
                  <c:v>21</c:v>
                </c:pt>
                <c:pt idx="4">
                  <c:v>109</c:v>
                </c:pt>
                <c:pt idx="5">
                  <c:v>85</c:v>
                </c:pt>
                <c:pt idx="6">
                  <c:v>38</c:v>
                </c:pt>
                <c:pt idx="7">
                  <c:v>25</c:v>
                </c:pt>
                <c:pt idx="8">
                  <c:v>1264</c:v>
                </c:pt>
                <c:pt idx="9">
                  <c:v>8</c:v>
                </c:pt>
                <c:pt idx="10">
                  <c:v>108</c:v>
                </c:pt>
                <c:pt idx="11">
                  <c:v>46</c:v>
                </c:pt>
                <c:pt idx="12">
                  <c:v>91</c:v>
                </c:pt>
                <c:pt idx="13">
                  <c:v>0</c:v>
                </c:pt>
                <c:pt idx="14">
                  <c:v>671</c:v>
                </c:pt>
                <c:pt idx="15">
                  <c:v>80</c:v>
                </c:pt>
                <c:pt idx="16">
                  <c:v>7</c:v>
                </c:pt>
                <c:pt idx="17">
                  <c:v>12</c:v>
                </c:pt>
                <c:pt idx="18">
                  <c:v>412</c:v>
                </c:pt>
                <c:pt idx="19">
                  <c:v>25</c:v>
                </c:pt>
                <c:pt idx="20">
                  <c:v>36</c:v>
                </c:pt>
                <c:pt idx="21">
                  <c:v>29</c:v>
                </c:pt>
                <c:pt idx="22">
                  <c:v>101</c:v>
                </c:pt>
                <c:pt idx="23">
                  <c:v>23</c:v>
                </c:pt>
                <c:pt idx="24">
                  <c:v>132</c:v>
                </c:pt>
                <c:pt idx="25">
                  <c:v>68</c:v>
                </c:pt>
                <c:pt idx="26">
                  <c:v>66</c:v>
                </c:pt>
                <c:pt idx="27">
                  <c:v>61</c:v>
                </c:pt>
                <c:pt idx="28">
                  <c:v>0</c:v>
                </c:pt>
                <c:pt idx="29">
                  <c:v>67</c:v>
                </c:pt>
                <c:pt idx="30">
                  <c:v>39</c:v>
                </c:pt>
                <c:pt idx="31">
                  <c:v>23</c:v>
                </c:pt>
              </c:numCache>
            </c:numRef>
          </c:val>
        </c:ser>
        <c:ser>
          <c:idx val="2"/>
          <c:order val="2"/>
          <c:tx>
            <c:strRef>
              <c:f>'2.1.4'!$D$5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F79646"/>
              </a:solidFill>
            </a:ln>
          </c:spPr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'2.1.4'!$D$7:$D$38</c:f>
              <c:numCache>
                <c:formatCode>#,##0</c:formatCode>
                <c:ptCount val="32"/>
                <c:pt idx="0">
                  <c:v>2</c:v>
                </c:pt>
                <c:pt idx="1">
                  <c:v>46</c:v>
                </c:pt>
                <c:pt idx="2">
                  <c:v>93</c:v>
                </c:pt>
                <c:pt idx="3">
                  <c:v>11</c:v>
                </c:pt>
                <c:pt idx="4">
                  <c:v>248</c:v>
                </c:pt>
                <c:pt idx="5">
                  <c:v>19</c:v>
                </c:pt>
                <c:pt idx="6">
                  <c:v>5</c:v>
                </c:pt>
                <c:pt idx="7">
                  <c:v>4</c:v>
                </c:pt>
                <c:pt idx="8">
                  <c:v>378</c:v>
                </c:pt>
                <c:pt idx="9">
                  <c:v>3</c:v>
                </c:pt>
                <c:pt idx="10">
                  <c:v>64</c:v>
                </c:pt>
                <c:pt idx="11">
                  <c:v>13</c:v>
                </c:pt>
                <c:pt idx="12">
                  <c:v>55</c:v>
                </c:pt>
                <c:pt idx="13">
                  <c:v>0</c:v>
                </c:pt>
                <c:pt idx="14">
                  <c:v>146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34</c:v>
                </c:pt>
                <c:pt idx="19">
                  <c:v>32</c:v>
                </c:pt>
                <c:pt idx="20">
                  <c:v>5</c:v>
                </c:pt>
                <c:pt idx="21">
                  <c:v>4</c:v>
                </c:pt>
                <c:pt idx="22">
                  <c:v>122</c:v>
                </c:pt>
                <c:pt idx="23">
                  <c:v>3</c:v>
                </c:pt>
                <c:pt idx="24">
                  <c:v>26</c:v>
                </c:pt>
                <c:pt idx="25">
                  <c:v>36</c:v>
                </c:pt>
                <c:pt idx="26">
                  <c:v>1</c:v>
                </c:pt>
                <c:pt idx="27">
                  <c:v>6</c:v>
                </c:pt>
                <c:pt idx="28">
                  <c:v>0</c:v>
                </c:pt>
                <c:pt idx="29">
                  <c:v>4</c:v>
                </c:pt>
                <c:pt idx="30">
                  <c:v>11</c:v>
                </c:pt>
                <c:pt idx="31">
                  <c:v>5</c:v>
                </c:pt>
              </c:numCache>
            </c:numRef>
          </c:val>
        </c:ser>
        <c:ser>
          <c:idx val="3"/>
          <c:order val="3"/>
          <c:tx>
            <c:strRef>
              <c:f>'2.1.4'!$E$5</c:f>
              <c:strCache>
                <c:ptCount val="1"/>
                <c:pt idx="0">
                  <c:v>Midibús</c:v>
                </c:pt>
              </c:strCache>
            </c:strRef>
          </c:tx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'2.1.4'!$E$7:$E$38</c:f>
              <c:numCache>
                <c:formatCode>#,##0</c:formatCode>
                <c:ptCount val="32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17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ser>
          <c:idx val="4"/>
          <c:order val="4"/>
          <c:tx>
            <c:strRef>
              <c:f>'2.1.4'!$F$5</c:f>
              <c:strCache>
                <c:ptCount val="1"/>
                <c:pt idx="0">
                  <c:v>Minibús</c:v>
                </c:pt>
              </c:strCache>
            </c:strRef>
          </c:tx>
          <c:cat>
            <c:strRef>
              <c:f>'2.1.4'!$H$7:$H$38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'2.1.4'!$F$7:$F$38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0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overlap val="100"/>
        <c:axId val="59235712"/>
        <c:axId val="59249792"/>
      </c:barChart>
      <c:catAx>
        <c:axId val="592357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n-US"/>
          </a:p>
        </c:txPr>
        <c:crossAx val="59249792"/>
        <c:crosses val="autoZero"/>
        <c:auto val="1"/>
        <c:lblAlgn val="ctr"/>
        <c:lblOffset val="100"/>
      </c:catAx>
      <c:valAx>
        <c:axId val="5924979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23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674655651768994"/>
          <c:y val="0.92488924865700195"/>
          <c:w val="0.59048062385525113"/>
          <c:h val="7.5110751342998133E-2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 Vehicular por Tipo de Vehiculo 2010</a:t>
            </a:r>
          </a:p>
        </c:rich>
      </c:tx>
      <c:layout>
        <c:manualLayout>
          <c:xMode val="edge"/>
          <c:yMode val="edge"/>
          <c:x val="0.1201806649168855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139545056868008E-2"/>
          <c:y val="0.20370370370370369"/>
          <c:w val="0.47777777777777847"/>
          <c:h val="0.7962962962962966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3"/>
              </a:solidFill>
            </c:spPr>
          </c:dPt>
          <c:dPt>
            <c:idx val="1"/>
            <c:explosion val="11"/>
            <c:spPr>
              <a:solidFill>
                <a:schemeClr val="accent6"/>
              </a:solidFill>
            </c:spPr>
          </c:dPt>
          <c:dPt>
            <c:idx val="2"/>
            <c:explosion val="11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15"/>
          </c:dPt>
          <c:dLbls>
            <c:dLbl>
              <c:idx val="0"/>
              <c:layout>
                <c:manualLayout>
                  <c:x val="-8.3717629046369244E-2"/>
                  <c:y val="-0.2351618547681538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88%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8%</a:t>
                    </a:r>
                  </a:p>
                </c:rich>
              </c:tx>
              <c:dLblPos val="bestFit"/>
              <c:showVal val="1"/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="1"/>
                      <a:t>3%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>
                <c:manualLayout>
                  <c:x val="4.4367454068241691E-2"/>
                  <c:y val="5.11100174978127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('2.1.4'!$B$5:$D$5,'2.1.4'!$F$5)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Minibús</c:v>
                </c:pt>
              </c:strCache>
            </c:strRef>
          </c:cat>
          <c:val>
            <c:numRef>
              <c:f>('2.1.4'!$B$41:$D$41,'2.1.4'!$F$41)</c:f>
              <c:numCache>
                <c:formatCode>0</c:formatCode>
                <c:ptCount val="4"/>
                <c:pt idx="0">
                  <c:v>88.087787732007371</c:v>
                </c:pt>
                <c:pt idx="1">
                  <c:v>8.2408161515710052</c:v>
                </c:pt>
                <c:pt idx="2">
                  <c:v>2.9598353980024861</c:v>
                </c:pt>
                <c:pt idx="3">
                  <c:v>0.53581379399031248</c:v>
                </c:pt>
              </c:numCache>
            </c:numRef>
          </c:val>
        </c:ser>
        <c:dLbls>
          <c:showVal val="1"/>
        </c:dLbls>
        <c:firstSliceAng val="0"/>
      </c:pieChart>
    </c:plotArea>
    <c:legend>
      <c:legendPos val="r"/>
      <c:layout>
        <c:manualLayout>
          <c:xMode val="edge"/>
          <c:yMode val="edge"/>
          <c:x val="0.75561242344706914"/>
          <c:y val="0.31867672790901258"/>
          <c:w val="0.1721653543307087"/>
          <c:h val="0.33486876640420066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del Parque Vehicular de Pasaje por Modalidad de Servicio 2010</a:t>
            </a:r>
            <a:endParaRPr lang="es-ES" sz="1200"/>
          </a:p>
        </c:rich>
      </c:tx>
      <c:layout>
        <c:manualLayout>
          <c:xMode val="edge"/>
          <c:yMode val="edge"/>
          <c:x val="0.1652082239720034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067432195975502"/>
          <c:y val="0.18981481481481491"/>
          <c:w val="0.4861111111111111"/>
          <c:h val="0.81018518518518523"/>
        </c:manualLayout>
      </c:layout>
      <c:pieChart>
        <c:varyColors val="1"/>
        <c:ser>
          <c:idx val="0"/>
          <c:order val="0"/>
          <c:explosion val="4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rgbClr val="C00000"/>
              </a:solidFill>
            </c:spPr>
          </c:dPt>
          <c:dPt>
            <c:idx val="3"/>
            <c:spPr>
              <a:solidFill>
                <a:schemeClr val="accent6"/>
              </a:solidFill>
            </c:spPr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5.9944772528433964E-2"/>
                  <c:y val="3.523767862350550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-0.18321117672790943"/>
                  <c:y val="-0.13691856226305038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63%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1.8742344706911668E-3"/>
                  <c:y val="1.3206109652960093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200" b="1"/>
                      <a:t>24%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200" b="1"/>
                      <a:t>11%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('2.1.5'!$B$5:$D$5,'2.1.5'!$F$5:$G$5)</c:f>
              <c:strCache>
                <c:ptCount val="5"/>
                <c:pt idx="0">
                  <c:v>De Lujo</c:v>
                </c:pt>
                <c:pt idx="1">
                  <c:v>Económico</c:v>
                </c:pt>
                <c:pt idx="2">
                  <c:v>Ejecutivo</c:v>
                </c:pt>
                <c:pt idx="3">
                  <c:v>Primera</c:v>
                </c:pt>
                <c:pt idx="4">
                  <c:v>TPPA</c:v>
                </c:pt>
              </c:strCache>
            </c:strRef>
          </c:cat>
          <c:val>
            <c:numRef>
              <c:f>('2.1.5'!$B$41:$D$41,'2.1.5'!$F$41:$G$41)</c:f>
              <c:numCache>
                <c:formatCode>0</c:formatCode>
                <c:ptCount val="5"/>
                <c:pt idx="0">
                  <c:v>1.78318830639976</c:v>
                </c:pt>
                <c:pt idx="1">
                  <c:v>62.75879806249732</c:v>
                </c:pt>
                <c:pt idx="2">
                  <c:v>0.8530155600325775</c:v>
                </c:pt>
                <c:pt idx="3">
                  <c:v>23.528655321702601</c:v>
                </c:pt>
                <c:pt idx="4">
                  <c:v>10.812722362724505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4634864391951183"/>
          <c:y val="0.30459572761738118"/>
          <c:w val="0.17309580052493473"/>
          <c:h val="0.41858595800524995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 Pasaje por Modalidad de Pasaje </a:t>
            </a:r>
          </a:p>
          <a:p>
            <a:pPr>
              <a:defRPr lang="es-ES" sz="1200"/>
            </a:pPr>
            <a:r>
              <a:rPr lang="es-ES" sz="1200"/>
              <a:t>por Modalidad de Servicio 2010</a:t>
            </a:r>
          </a:p>
        </c:rich>
      </c:tx>
      <c:layout>
        <c:manualLayout>
          <c:xMode val="edge"/>
          <c:yMode val="edge"/>
          <c:x val="0.2246688875429036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9483646274984813E-2"/>
          <c:y val="8.2245944089203646E-2"/>
          <c:w val="0.88701208022074018"/>
          <c:h val="0.68027338864521059"/>
        </c:manualLayout>
      </c:layout>
      <c:barChart>
        <c:barDir val="col"/>
        <c:grouping val="stacked"/>
        <c:ser>
          <c:idx val="0"/>
          <c:order val="0"/>
          <c:tx>
            <c:strRef>
              <c:f>'2.1.5'!$B$5</c:f>
              <c:strCache>
                <c:ptCount val="1"/>
                <c:pt idx="0">
                  <c:v>De Lujo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'2.1.5'!$B$7:$B$38</c:f>
              <c:numCache>
                <c:formatCode>#,##0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659</c:v>
                </c:pt>
                <c:pt idx="9">
                  <c:v>0</c:v>
                </c:pt>
                <c:pt idx="10">
                  <c:v>46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34</c:v>
                </c:pt>
                <c:pt idx="21">
                  <c:v>26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</c:numCache>
            </c:numRef>
          </c:val>
        </c:ser>
        <c:ser>
          <c:idx val="1"/>
          <c:order val="1"/>
          <c:tx>
            <c:strRef>
              <c:f>'2.1.5'!$C$5</c:f>
              <c:strCache>
                <c:ptCount val="1"/>
                <c:pt idx="0">
                  <c:v>Económico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'2.1.5'!$C$7:$C$38</c:f>
              <c:numCache>
                <c:formatCode>#,##0</c:formatCode>
                <c:ptCount val="32"/>
                <c:pt idx="0">
                  <c:v>168</c:v>
                </c:pt>
                <c:pt idx="1">
                  <c:v>398</c:v>
                </c:pt>
                <c:pt idx="2">
                  <c:v>134</c:v>
                </c:pt>
                <c:pt idx="3">
                  <c:v>155</c:v>
                </c:pt>
                <c:pt idx="4">
                  <c:v>907</c:v>
                </c:pt>
                <c:pt idx="5">
                  <c:v>136</c:v>
                </c:pt>
                <c:pt idx="6">
                  <c:v>733</c:v>
                </c:pt>
                <c:pt idx="7">
                  <c:v>80</c:v>
                </c:pt>
                <c:pt idx="8">
                  <c:v>8425</c:v>
                </c:pt>
                <c:pt idx="9">
                  <c:v>271</c:v>
                </c:pt>
                <c:pt idx="10">
                  <c:v>2352</c:v>
                </c:pt>
                <c:pt idx="11">
                  <c:v>1732</c:v>
                </c:pt>
                <c:pt idx="12">
                  <c:v>98</c:v>
                </c:pt>
                <c:pt idx="13">
                  <c:v>816</c:v>
                </c:pt>
                <c:pt idx="14">
                  <c:v>1683</c:v>
                </c:pt>
                <c:pt idx="15">
                  <c:v>1012</c:v>
                </c:pt>
                <c:pt idx="16">
                  <c:v>400</c:v>
                </c:pt>
                <c:pt idx="17">
                  <c:v>258</c:v>
                </c:pt>
                <c:pt idx="18">
                  <c:v>394</c:v>
                </c:pt>
                <c:pt idx="19">
                  <c:v>902</c:v>
                </c:pt>
                <c:pt idx="20">
                  <c:v>1494</c:v>
                </c:pt>
                <c:pt idx="21">
                  <c:v>1084</c:v>
                </c:pt>
                <c:pt idx="22">
                  <c:v>16</c:v>
                </c:pt>
                <c:pt idx="23">
                  <c:v>580</c:v>
                </c:pt>
                <c:pt idx="24">
                  <c:v>636</c:v>
                </c:pt>
                <c:pt idx="25">
                  <c:v>340</c:v>
                </c:pt>
                <c:pt idx="26">
                  <c:v>592</c:v>
                </c:pt>
                <c:pt idx="27">
                  <c:v>171</c:v>
                </c:pt>
                <c:pt idx="28">
                  <c:v>736</c:v>
                </c:pt>
                <c:pt idx="29">
                  <c:v>2071</c:v>
                </c:pt>
                <c:pt idx="30">
                  <c:v>419</c:v>
                </c:pt>
                <c:pt idx="31">
                  <c:v>89</c:v>
                </c:pt>
              </c:numCache>
            </c:numRef>
          </c:val>
        </c:ser>
        <c:ser>
          <c:idx val="2"/>
          <c:order val="2"/>
          <c:tx>
            <c:strRef>
              <c:f>'2.1.5'!$D$5</c:f>
              <c:strCache>
                <c:ptCount val="1"/>
                <c:pt idx="0">
                  <c:v>Ejecutivo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70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3"/>
          <c:order val="3"/>
          <c:tx>
            <c:strRef>
              <c:f>'2.1.5'!$E$5</c:f>
              <c:strCache>
                <c:ptCount val="1"/>
                <c:pt idx="0">
                  <c:v>Mixto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18</c:v>
                </c:pt>
                <c:pt idx="9">
                  <c:v>6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23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9</c:v>
                </c:pt>
                <c:pt idx="24">
                  <c:v>7</c:v>
                </c:pt>
                <c:pt idx="25">
                  <c:v>3</c:v>
                </c:pt>
                <c:pt idx="26">
                  <c:v>0</c:v>
                </c:pt>
                <c:pt idx="27">
                  <c:v>12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'2.1.5'!$F$5</c:f>
              <c:strCache>
                <c:ptCount val="1"/>
                <c:pt idx="0">
                  <c:v>Primera</c:v>
                </c:pt>
              </c:strCache>
            </c:strRef>
          </c:tx>
          <c:spPr>
            <a:solidFill>
              <a:schemeClr val="accent3"/>
            </a:solidFill>
          </c:spPr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'2.1.5'!$F$7:$F$38</c:f>
              <c:numCache>
                <c:formatCode>#,##0</c:formatCode>
                <c:ptCount val="32"/>
                <c:pt idx="0">
                  <c:v>2</c:v>
                </c:pt>
                <c:pt idx="1">
                  <c:v>98</c:v>
                </c:pt>
                <c:pt idx="2">
                  <c:v>1</c:v>
                </c:pt>
                <c:pt idx="3">
                  <c:v>0</c:v>
                </c:pt>
                <c:pt idx="4">
                  <c:v>60</c:v>
                </c:pt>
                <c:pt idx="5">
                  <c:v>80</c:v>
                </c:pt>
                <c:pt idx="6">
                  <c:v>12</c:v>
                </c:pt>
                <c:pt idx="7">
                  <c:v>0</c:v>
                </c:pt>
                <c:pt idx="8">
                  <c:v>4138</c:v>
                </c:pt>
                <c:pt idx="9">
                  <c:v>2</c:v>
                </c:pt>
                <c:pt idx="10">
                  <c:v>65</c:v>
                </c:pt>
                <c:pt idx="11">
                  <c:v>904</c:v>
                </c:pt>
                <c:pt idx="12">
                  <c:v>0</c:v>
                </c:pt>
                <c:pt idx="13">
                  <c:v>86</c:v>
                </c:pt>
                <c:pt idx="14">
                  <c:v>272</c:v>
                </c:pt>
                <c:pt idx="15">
                  <c:v>39</c:v>
                </c:pt>
                <c:pt idx="16">
                  <c:v>40</c:v>
                </c:pt>
                <c:pt idx="17">
                  <c:v>2</c:v>
                </c:pt>
                <c:pt idx="18">
                  <c:v>480</c:v>
                </c:pt>
                <c:pt idx="19">
                  <c:v>20</c:v>
                </c:pt>
                <c:pt idx="20">
                  <c:v>80</c:v>
                </c:pt>
                <c:pt idx="21">
                  <c:v>3338</c:v>
                </c:pt>
                <c:pt idx="22">
                  <c:v>6</c:v>
                </c:pt>
                <c:pt idx="23">
                  <c:v>121</c:v>
                </c:pt>
                <c:pt idx="24">
                  <c:v>4</c:v>
                </c:pt>
                <c:pt idx="25">
                  <c:v>131</c:v>
                </c:pt>
                <c:pt idx="26">
                  <c:v>1</c:v>
                </c:pt>
                <c:pt idx="27">
                  <c:v>634</c:v>
                </c:pt>
                <c:pt idx="28">
                  <c:v>323</c:v>
                </c:pt>
                <c:pt idx="29">
                  <c:v>29</c:v>
                </c:pt>
                <c:pt idx="30">
                  <c:v>10</c:v>
                </c:pt>
                <c:pt idx="31">
                  <c:v>0</c:v>
                </c:pt>
              </c:numCache>
            </c:numRef>
          </c:val>
        </c:ser>
        <c:ser>
          <c:idx val="5"/>
          <c:order val="5"/>
          <c:tx>
            <c:strRef>
              <c:f>'2.1.5'!$G$5</c:f>
              <c:strCache>
                <c:ptCount val="1"/>
                <c:pt idx="0">
                  <c:v>TPPA</c:v>
                </c:pt>
              </c:strCache>
            </c:strRef>
          </c:tx>
          <c:cat>
            <c:strRef>
              <c:f>'2.1.5'!$I$7:$I$38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'2.1.5'!$G$7:$G$38</c:f>
              <c:numCache>
                <c:formatCode>#,##0</c:formatCode>
                <c:ptCount val="32"/>
                <c:pt idx="0">
                  <c:v>38</c:v>
                </c:pt>
                <c:pt idx="1">
                  <c:v>184</c:v>
                </c:pt>
                <c:pt idx="2">
                  <c:v>126</c:v>
                </c:pt>
                <c:pt idx="3">
                  <c:v>32</c:v>
                </c:pt>
                <c:pt idx="4">
                  <c:v>112</c:v>
                </c:pt>
                <c:pt idx="5">
                  <c:v>105</c:v>
                </c:pt>
                <c:pt idx="6">
                  <c:v>43</c:v>
                </c:pt>
                <c:pt idx="7">
                  <c:v>29</c:v>
                </c:pt>
                <c:pt idx="8">
                  <c:v>1643</c:v>
                </c:pt>
                <c:pt idx="9">
                  <c:v>11</c:v>
                </c:pt>
                <c:pt idx="10">
                  <c:v>181</c:v>
                </c:pt>
                <c:pt idx="11">
                  <c:v>63</c:v>
                </c:pt>
                <c:pt idx="12">
                  <c:v>146</c:v>
                </c:pt>
                <c:pt idx="13">
                  <c:v>0</c:v>
                </c:pt>
                <c:pt idx="14">
                  <c:v>824</c:v>
                </c:pt>
                <c:pt idx="15">
                  <c:v>83</c:v>
                </c:pt>
                <c:pt idx="16">
                  <c:v>9</c:v>
                </c:pt>
                <c:pt idx="17">
                  <c:v>12</c:v>
                </c:pt>
                <c:pt idx="18">
                  <c:v>454</c:v>
                </c:pt>
                <c:pt idx="19">
                  <c:v>57</c:v>
                </c:pt>
                <c:pt idx="20">
                  <c:v>56</c:v>
                </c:pt>
                <c:pt idx="21">
                  <c:v>33</c:v>
                </c:pt>
                <c:pt idx="22">
                  <c:v>223</c:v>
                </c:pt>
                <c:pt idx="23">
                  <c:v>26</c:v>
                </c:pt>
                <c:pt idx="24">
                  <c:v>158</c:v>
                </c:pt>
                <c:pt idx="25">
                  <c:v>114</c:v>
                </c:pt>
                <c:pt idx="26">
                  <c:v>67</c:v>
                </c:pt>
                <c:pt idx="27">
                  <c:v>67</c:v>
                </c:pt>
                <c:pt idx="28">
                  <c:v>0</c:v>
                </c:pt>
                <c:pt idx="29">
                  <c:v>71</c:v>
                </c:pt>
                <c:pt idx="30">
                  <c:v>50</c:v>
                </c:pt>
                <c:pt idx="31">
                  <c:v>28</c:v>
                </c:pt>
              </c:numCache>
            </c:numRef>
          </c:val>
        </c:ser>
        <c:overlap val="100"/>
        <c:axId val="59573760"/>
        <c:axId val="59575296"/>
      </c:barChart>
      <c:catAx>
        <c:axId val="5957376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n-US"/>
          </a:p>
        </c:txPr>
        <c:crossAx val="59575296"/>
        <c:crosses val="autoZero"/>
        <c:auto val="1"/>
        <c:lblAlgn val="ctr"/>
        <c:lblOffset val="100"/>
      </c:catAx>
      <c:valAx>
        <c:axId val="59575296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573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049313547345088"/>
          <c:y val="0.91909211013052894"/>
          <c:w val="0.66583838077932578"/>
          <c:h val="8.090788986947102E-2"/>
        </c:manualLayout>
      </c:layout>
      <c:txPr>
        <a:bodyPr/>
        <a:lstStyle/>
        <a:p>
          <a:pPr>
            <a:defRPr lang="es-ES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Parque</a:t>
            </a:r>
            <a:r>
              <a:rPr lang="es-ES" sz="1400" baseline="0"/>
              <a:t> Vehicular de Pasaje por Tipo de Persona 2010</a:t>
            </a:r>
            <a:endParaRPr lang="es-ES" sz="1400"/>
          </a:p>
        </c:rich>
      </c:tx>
      <c:layout>
        <c:manualLayout>
          <c:xMode val="edge"/>
          <c:yMode val="edge"/>
          <c:x val="0.1842266970169265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29782183617368"/>
          <c:y val="8.5262678672495498E-2"/>
          <c:w val="0.87519988501286061"/>
          <c:h val="0.69382496020839679"/>
        </c:manualLayout>
      </c:layout>
      <c:lineChart>
        <c:grouping val="standard"/>
        <c:ser>
          <c:idx val="0"/>
          <c:order val="0"/>
          <c:tx>
            <c:strRef>
              <c:f>'2.1.6'!$B$5:$B$6</c:f>
              <c:strCache>
                <c:ptCount val="1"/>
                <c:pt idx="0">
                  <c:v>Personas morales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5"/>
            <c:spPr>
              <a:solidFill>
                <a:schemeClr val="accent3"/>
              </a:solidFill>
              <a:ln>
                <a:solidFill>
                  <a:srgbClr val="9BBB59"/>
                </a:solidFill>
              </a:ln>
            </c:spPr>
          </c:marker>
          <c:cat>
            <c:strRef>
              <c:f>'2.1.6'!$E$8:$E$39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'2.1.6'!$B$8:$B$39</c:f>
              <c:numCache>
                <c:formatCode>#,##0</c:formatCode>
                <c:ptCount val="32"/>
                <c:pt idx="0">
                  <c:v>208</c:v>
                </c:pt>
                <c:pt idx="1">
                  <c:v>678</c:v>
                </c:pt>
                <c:pt idx="2">
                  <c:v>261</c:v>
                </c:pt>
                <c:pt idx="3">
                  <c:v>128</c:v>
                </c:pt>
                <c:pt idx="4">
                  <c:v>940</c:v>
                </c:pt>
                <c:pt idx="5">
                  <c:v>311</c:v>
                </c:pt>
                <c:pt idx="6">
                  <c:v>779</c:v>
                </c:pt>
                <c:pt idx="7">
                  <c:v>107</c:v>
                </c:pt>
                <c:pt idx="8">
                  <c:v>14003</c:v>
                </c:pt>
                <c:pt idx="9">
                  <c:v>273</c:v>
                </c:pt>
                <c:pt idx="10">
                  <c:v>2644</c:v>
                </c:pt>
                <c:pt idx="11">
                  <c:v>2665</c:v>
                </c:pt>
                <c:pt idx="12">
                  <c:v>224</c:v>
                </c:pt>
                <c:pt idx="13">
                  <c:v>894</c:v>
                </c:pt>
                <c:pt idx="14">
                  <c:v>2668</c:v>
                </c:pt>
                <c:pt idx="15">
                  <c:v>1007</c:v>
                </c:pt>
                <c:pt idx="16">
                  <c:v>448</c:v>
                </c:pt>
                <c:pt idx="17">
                  <c:v>271</c:v>
                </c:pt>
                <c:pt idx="18">
                  <c:v>1311</c:v>
                </c:pt>
                <c:pt idx="19">
                  <c:v>952</c:v>
                </c:pt>
                <c:pt idx="20">
                  <c:v>1643</c:v>
                </c:pt>
                <c:pt idx="21">
                  <c:v>4519</c:v>
                </c:pt>
                <c:pt idx="22">
                  <c:v>246</c:v>
                </c:pt>
                <c:pt idx="23">
                  <c:v>701</c:v>
                </c:pt>
                <c:pt idx="24">
                  <c:v>742</c:v>
                </c:pt>
                <c:pt idx="25">
                  <c:v>512</c:v>
                </c:pt>
                <c:pt idx="26">
                  <c:v>654</c:v>
                </c:pt>
                <c:pt idx="27">
                  <c:v>864</c:v>
                </c:pt>
                <c:pt idx="28">
                  <c:v>1055</c:v>
                </c:pt>
                <c:pt idx="29">
                  <c:v>2066</c:v>
                </c:pt>
                <c:pt idx="30">
                  <c:v>480</c:v>
                </c:pt>
                <c:pt idx="31">
                  <c:v>84</c:v>
                </c:pt>
              </c:numCache>
            </c:numRef>
          </c:val>
        </c:ser>
        <c:ser>
          <c:idx val="1"/>
          <c:order val="1"/>
          <c:tx>
            <c:strRef>
              <c:f>'2.1.6'!$C$5:$C$6</c:f>
              <c:strCache>
                <c:ptCount val="1"/>
                <c:pt idx="0">
                  <c:v>Personas físicas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squar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'2.1.6'!$E$8:$E$39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'2.1.6'!$C$8:$C$39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59</c:v>
                </c:pt>
                <c:pt idx="4">
                  <c:v>158</c:v>
                </c:pt>
                <c:pt idx="5">
                  <c:v>10</c:v>
                </c:pt>
                <c:pt idx="6">
                  <c:v>24</c:v>
                </c:pt>
                <c:pt idx="7">
                  <c:v>2</c:v>
                </c:pt>
                <c:pt idx="8">
                  <c:v>1188</c:v>
                </c:pt>
                <c:pt idx="9">
                  <c:v>17</c:v>
                </c:pt>
                <c:pt idx="10">
                  <c:v>0</c:v>
                </c:pt>
                <c:pt idx="11">
                  <c:v>38</c:v>
                </c:pt>
                <c:pt idx="12">
                  <c:v>28</c:v>
                </c:pt>
                <c:pt idx="13">
                  <c:v>9</c:v>
                </c:pt>
                <c:pt idx="14">
                  <c:v>114</c:v>
                </c:pt>
                <c:pt idx="15">
                  <c:v>190</c:v>
                </c:pt>
                <c:pt idx="16">
                  <c:v>1</c:v>
                </c:pt>
                <c:pt idx="17">
                  <c:v>2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36</c:v>
                </c:pt>
                <c:pt idx="22">
                  <c:v>0</c:v>
                </c:pt>
                <c:pt idx="23">
                  <c:v>43</c:v>
                </c:pt>
                <c:pt idx="24">
                  <c:v>63</c:v>
                </c:pt>
                <c:pt idx="25">
                  <c:v>76</c:v>
                </c:pt>
                <c:pt idx="26">
                  <c:v>6</c:v>
                </c:pt>
                <c:pt idx="27">
                  <c:v>22</c:v>
                </c:pt>
                <c:pt idx="28">
                  <c:v>4</c:v>
                </c:pt>
                <c:pt idx="29">
                  <c:v>109</c:v>
                </c:pt>
                <c:pt idx="30">
                  <c:v>3</c:v>
                </c:pt>
                <c:pt idx="31">
                  <c:v>33</c:v>
                </c:pt>
              </c:numCache>
            </c:numRef>
          </c:val>
        </c:ser>
        <c:marker val="1"/>
        <c:axId val="59590528"/>
        <c:axId val="59727872"/>
      </c:lineChart>
      <c:catAx>
        <c:axId val="5959052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n-US"/>
          </a:p>
        </c:txPr>
        <c:crossAx val="59727872"/>
        <c:crosses val="autoZero"/>
        <c:auto val="1"/>
        <c:lblAlgn val="ctr"/>
        <c:lblOffset val="100"/>
      </c:catAx>
      <c:valAx>
        <c:axId val="5972787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n-US"/>
          </a:p>
        </c:txPr>
        <c:crossAx val="5959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303714283968715"/>
          <c:y val="0.92693774693780417"/>
          <c:w val="0.47349459615108208"/>
          <c:h val="7.3062253062195812E-2"/>
        </c:manualLayout>
      </c:layout>
      <c:txPr>
        <a:bodyPr/>
        <a:lstStyle/>
        <a:p>
          <a:pPr>
            <a:defRPr lang="es-ES" sz="105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del Parque</a:t>
            </a:r>
            <a:r>
              <a:rPr lang="es-ES" sz="1200" baseline="0"/>
              <a:t> Vehicular de Pasaje </a:t>
            </a:r>
          </a:p>
          <a:p>
            <a:pPr>
              <a:defRPr lang="es-ES" sz="1200"/>
            </a:pPr>
            <a:r>
              <a:rPr lang="es-ES" sz="1200" baseline="0"/>
              <a:t>por Tipo de Persona 2010</a:t>
            </a:r>
            <a:endParaRPr lang="es-ES" sz="1200"/>
          </a:p>
        </c:rich>
      </c:tx>
      <c:layout>
        <c:manualLayout>
          <c:xMode val="edge"/>
          <c:yMode val="edge"/>
          <c:x val="0.12909711286089273"/>
          <c:y val="1.3888888888888923E-2"/>
        </c:manualLayout>
      </c:layout>
      <c:overlay val="1"/>
    </c:title>
    <c:plotArea>
      <c:layout>
        <c:manualLayout>
          <c:layoutTarget val="inner"/>
          <c:xMode val="edge"/>
          <c:yMode val="edge"/>
          <c:x val="9.8986657917760235E-2"/>
          <c:y val="0.20833333333333362"/>
          <c:w val="0.44444444444444442"/>
          <c:h val="0.7407407407407407"/>
        </c:manualLayout>
      </c:layout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accent3"/>
              </a:solidFill>
            </c:spPr>
          </c:dPt>
          <c:dPt>
            <c:idx val="1"/>
            <c:explosion val="6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2131342957130445E-2"/>
                  <c:y val="-0.2377314814814821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95%</a:t>
                    </a:r>
                  </a:p>
                </c:rich>
              </c:tx>
              <c:dLblPos val="bestFit"/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="1"/>
                      <a:t>5%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2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'2.1.6'!$B$5:$C$5</c:f>
              <c:strCache>
                <c:ptCount val="2"/>
                <c:pt idx="0">
                  <c:v>Personas morales</c:v>
                </c:pt>
                <c:pt idx="1">
                  <c:v>Personas físicas</c:v>
                </c:pt>
              </c:strCache>
            </c:strRef>
          </c:cat>
          <c:val>
            <c:numRef>
              <c:f>'2.1.6'!$B$41:$C$41</c:f>
              <c:numCache>
                <c:formatCode>0</c:formatCode>
                <c:ptCount val="2"/>
                <c:pt idx="0">
                  <c:v>95.027647991769896</c:v>
                </c:pt>
                <c:pt idx="1">
                  <c:v>4.9723520082301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6586242344706914"/>
          <c:y val="0.46720873432487686"/>
          <c:w val="0.25080424321959782"/>
          <c:h val="0.16743438320210019"/>
        </c:manualLayout>
      </c:layout>
      <c:txPr>
        <a:bodyPr/>
        <a:lstStyle/>
        <a:p>
          <a:pPr>
            <a:defRPr lang="es-ES" sz="10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9</xdr:row>
      <xdr:rowOff>0</xdr:rowOff>
    </xdr:from>
    <xdr:to>
      <xdr:col>9</xdr:col>
      <xdr:colOff>723899</xdr:colOff>
      <xdr:row>22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45245</xdr:colOff>
      <xdr:row>7</xdr:row>
      <xdr:rowOff>9525</xdr:rowOff>
    </xdr:from>
    <xdr:to>
      <xdr:col>14</xdr:col>
      <xdr:colOff>647700</xdr:colOff>
      <xdr:row>26</xdr:row>
      <xdr:rowOff>111125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32808</xdr:colOff>
      <xdr:row>29</xdr:row>
      <xdr:rowOff>6349</xdr:rowOff>
    </xdr:from>
    <xdr:to>
      <xdr:col>18</xdr:col>
      <xdr:colOff>47626</xdr:colOff>
      <xdr:row>43</xdr:row>
      <xdr:rowOff>114300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42182</xdr:colOff>
      <xdr:row>28</xdr:row>
      <xdr:rowOff>134711</xdr:rowOff>
    </xdr:from>
    <xdr:to>
      <xdr:col>11</xdr:col>
      <xdr:colOff>297996</xdr:colOff>
      <xdr:row>43</xdr:row>
      <xdr:rowOff>25854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</xdr:colOff>
      <xdr:row>8</xdr:row>
      <xdr:rowOff>47624</xdr:rowOff>
    </xdr:from>
    <xdr:to>
      <xdr:col>9</xdr:col>
      <xdr:colOff>671662</xdr:colOff>
      <xdr:row>26</xdr:row>
      <xdr:rowOff>41437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178592</xdr:colOff>
      <xdr:row>27</xdr:row>
      <xdr:rowOff>154783</xdr:rowOff>
    </xdr:from>
    <xdr:to>
      <xdr:col>9</xdr:col>
      <xdr:colOff>761999</xdr:colOff>
      <xdr:row>47</xdr:row>
      <xdr:rowOff>166689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6</xdr:row>
      <xdr:rowOff>85725</xdr:rowOff>
    </xdr:from>
    <xdr:to>
      <xdr:col>9</xdr:col>
      <xdr:colOff>390525</xdr:colOff>
      <xdr:row>21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6</xdr:row>
      <xdr:rowOff>85726</xdr:rowOff>
    </xdr:from>
    <xdr:to>
      <xdr:col>14</xdr:col>
      <xdr:colOff>561975</xdr:colOff>
      <xdr:row>23</xdr:row>
      <xdr:rowOff>76201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38098</xdr:colOff>
      <xdr:row>5</xdr:row>
      <xdr:rowOff>57149</xdr:rowOff>
    </xdr:from>
    <xdr:to>
      <xdr:col>15</xdr:col>
      <xdr:colOff>152399</xdr:colOff>
      <xdr:row>21</xdr:row>
      <xdr:rowOff>142874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1028700</xdr:colOff>
      <xdr:row>23</xdr:row>
      <xdr:rowOff>152400</xdr:rowOff>
    </xdr:from>
    <xdr:to>
      <xdr:col>14</xdr:col>
      <xdr:colOff>133350</xdr:colOff>
      <xdr:row>38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22</xdr:row>
      <xdr:rowOff>19050</xdr:rowOff>
    </xdr:from>
    <xdr:to>
      <xdr:col>15</xdr:col>
      <xdr:colOff>600075</xdr:colOff>
      <xdr:row>36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704850</xdr:colOff>
      <xdr:row>4</xdr:row>
      <xdr:rowOff>38100</xdr:rowOff>
    </xdr:from>
    <xdr:to>
      <xdr:col>16</xdr:col>
      <xdr:colOff>552450</xdr:colOff>
      <xdr:row>18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190499</xdr:rowOff>
    </xdr:from>
    <xdr:to>
      <xdr:col>13</xdr:col>
      <xdr:colOff>523875</xdr:colOff>
      <xdr:row>22</xdr:row>
      <xdr:rowOff>142875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25</xdr:row>
      <xdr:rowOff>142875</xdr:rowOff>
    </xdr:from>
    <xdr:to>
      <xdr:col>12</xdr:col>
      <xdr:colOff>714375</xdr:colOff>
      <xdr:row>40</xdr:row>
      <xdr:rowOff>19050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504824</xdr:colOff>
      <xdr:row>7</xdr:row>
      <xdr:rowOff>0</xdr:rowOff>
    </xdr:from>
    <xdr:to>
      <xdr:col>17</xdr:col>
      <xdr:colOff>28575</xdr:colOff>
      <xdr:row>21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22</xdr:row>
      <xdr:rowOff>38100</xdr:rowOff>
    </xdr:from>
    <xdr:to>
      <xdr:col>15</xdr:col>
      <xdr:colOff>590550</xdr:colOff>
      <xdr:row>36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311727</xdr:colOff>
      <xdr:row>6</xdr:row>
      <xdr:rowOff>189634</xdr:rowOff>
    </xdr:from>
    <xdr:to>
      <xdr:col>15</xdr:col>
      <xdr:colOff>447675</xdr:colOff>
      <xdr:row>21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759619</xdr:colOff>
      <xdr:row>22</xdr:row>
      <xdr:rowOff>109538</xdr:rowOff>
    </xdr:from>
    <xdr:to>
      <xdr:col>14</xdr:col>
      <xdr:colOff>71438</xdr:colOff>
      <xdr:row>37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114302</xdr:colOff>
      <xdr:row>9</xdr:row>
      <xdr:rowOff>2380</xdr:rowOff>
    </xdr:from>
    <xdr:to>
      <xdr:col>16</xdr:col>
      <xdr:colOff>511970</xdr:colOff>
      <xdr:row>25</xdr:row>
      <xdr:rowOff>23811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6803</xdr:colOff>
      <xdr:row>26</xdr:row>
      <xdr:rowOff>59531</xdr:rowOff>
    </xdr:from>
    <xdr:to>
      <xdr:col>16</xdr:col>
      <xdr:colOff>40821</xdr:colOff>
      <xdr:row>40</xdr:row>
      <xdr:rowOff>119062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topLeftCell="A3" zoomScaleNormal="100" workbookViewId="0">
      <selection activeCell="F7" sqref="F7"/>
    </sheetView>
  </sheetViews>
  <sheetFormatPr baseColWidth="10" defaultRowHeight="15"/>
  <cols>
    <col min="1" max="1" width="35.5703125" style="7" customWidth="1"/>
    <col min="2" max="2" width="14.42578125" style="7" customWidth="1"/>
    <col min="3" max="3" width="14.140625" style="7" customWidth="1"/>
    <col min="4" max="4" width="9.85546875" style="7" customWidth="1"/>
    <col min="5" max="16384" width="11.42578125" style="7"/>
  </cols>
  <sheetData>
    <row r="1" spans="1:11" ht="17.25">
      <c r="A1" s="79" t="s">
        <v>80</v>
      </c>
      <c r="B1" s="79"/>
      <c r="C1" s="79"/>
    </row>
    <row r="2" spans="1:11">
      <c r="E2" s="6"/>
      <c r="F2" s="6"/>
      <c r="G2" s="6"/>
      <c r="H2" s="6"/>
      <c r="I2" s="6"/>
      <c r="J2" s="6"/>
      <c r="K2" s="6"/>
    </row>
    <row r="3" spans="1:11" ht="17.25">
      <c r="A3" s="79" t="s">
        <v>63</v>
      </c>
      <c r="B3" s="79"/>
      <c r="C3" s="79"/>
      <c r="D3" s="6"/>
      <c r="E3" s="6"/>
      <c r="F3" s="6"/>
      <c r="G3" s="6"/>
      <c r="H3" s="6"/>
      <c r="I3" s="6"/>
      <c r="J3" s="6"/>
      <c r="K3" s="6"/>
    </row>
    <row r="4" spans="1:11">
      <c r="D4" s="6"/>
      <c r="E4" s="6"/>
      <c r="F4" s="6"/>
      <c r="G4" s="6"/>
      <c r="H4" s="6"/>
      <c r="I4" s="6"/>
      <c r="J4" s="6"/>
      <c r="K4" s="6"/>
    </row>
    <row r="5" spans="1:11" ht="17.25">
      <c r="A5" s="79" t="s">
        <v>118</v>
      </c>
      <c r="B5" s="79"/>
      <c r="C5" s="79"/>
      <c r="D5" s="6"/>
      <c r="E5" s="6"/>
      <c r="F5" s="6"/>
      <c r="G5" s="6"/>
      <c r="H5" s="6"/>
      <c r="I5" s="6"/>
      <c r="J5" s="6"/>
      <c r="K5" s="6"/>
    </row>
    <row r="6" spans="1:11" ht="13.5" customHeight="1">
      <c r="A6" s="72" t="s">
        <v>119</v>
      </c>
      <c r="B6" s="72"/>
      <c r="C6" s="72"/>
      <c r="D6" s="6"/>
      <c r="E6" s="6"/>
      <c r="F6" s="6"/>
      <c r="G6" s="6"/>
      <c r="H6" s="6"/>
      <c r="I6" s="6"/>
      <c r="J6" s="6"/>
      <c r="K6" s="6"/>
    </row>
    <row r="7" spans="1:11">
      <c r="D7" s="6"/>
      <c r="E7" s="6"/>
      <c r="F7" s="6"/>
      <c r="G7" s="6"/>
      <c r="H7" s="6"/>
      <c r="I7" s="6"/>
      <c r="J7" s="6"/>
      <c r="K7" s="6"/>
    </row>
    <row r="8" spans="1:11" ht="37.5" customHeight="1">
      <c r="A8" s="20" t="s">
        <v>64</v>
      </c>
      <c r="B8" s="35" t="s">
        <v>79</v>
      </c>
      <c r="C8" s="35" t="s">
        <v>0</v>
      </c>
      <c r="D8" s="6"/>
      <c r="F8" s="6"/>
      <c r="G8" s="6"/>
      <c r="H8" s="6"/>
      <c r="I8" s="6"/>
      <c r="J8" s="6"/>
      <c r="K8" s="6"/>
    </row>
    <row r="9" spans="1:11" ht="6.75" customHeight="1">
      <c r="A9" s="8" t="s">
        <v>34</v>
      </c>
      <c r="B9" s="8"/>
      <c r="C9" s="9"/>
      <c r="D9" s="6"/>
      <c r="F9" s="6"/>
      <c r="G9" s="6"/>
      <c r="H9" s="6"/>
      <c r="I9" s="6"/>
      <c r="J9" s="6"/>
      <c r="K9" s="6"/>
    </row>
    <row r="10" spans="1:11">
      <c r="A10" s="43" t="s">
        <v>35</v>
      </c>
      <c r="B10" s="44">
        <v>832</v>
      </c>
      <c r="C10" s="44">
        <f t="shared" ref="C10:C15" si="0">B10/$B$17*100</f>
        <v>1.7831883063997598</v>
      </c>
      <c r="D10" s="6"/>
      <c r="F10" s="6"/>
      <c r="G10" s="6"/>
      <c r="H10" s="6"/>
      <c r="I10" s="6"/>
      <c r="J10" s="6"/>
      <c r="K10" s="6"/>
    </row>
    <row r="11" spans="1:11">
      <c r="A11" s="8" t="s">
        <v>51</v>
      </c>
      <c r="B11" s="40">
        <v>29282</v>
      </c>
      <c r="C11" s="40">
        <f t="shared" si="0"/>
        <v>62.75879806249732</v>
      </c>
      <c r="D11" s="6"/>
      <c r="F11" s="6"/>
      <c r="G11" s="6"/>
      <c r="H11" s="6"/>
      <c r="I11" s="6"/>
      <c r="J11" s="6"/>
    </row>
    <row r="12" spans="1:11">
      <c r="A12" s="43" t="s">
        <v>36</v>
      </c>
      <c r="B12" s="44">
        <v>398</v>
      </c>
      <c r="C12" s="44">
        <f t="shared" si="0"/>
        <v>0.8530155600325775</v>
      </c>
      <c r="D12" s="6"/>
      <c r="F12" s="6"/>
      <c r="G12" s="6"/>
      <c r="H12" s="6"/>
      <c r="I12" s="6"/>
      <c r="J12" s="6"/>
    </row>
    <row r="13" spans="1:11">
      <c r="A13" s="8" t="s">
        <v>38</v>
      </c>
      <c r="B13" s="40">
        <v>123</v>
      </c>
      <c r="C13" s="40">
        <f t="shared" si="0"/>
        <v>0.26362038664323373</v>
      </c>
      <c r="D13" s="6"/>
      <c r="F13" s="6"/>
      <c r="G13" s="6"/>
      <c r="H13" s="6"/>
      <c r="I13" s="6"/>
      <c r="J13" s="6"/>
    </row>
    <row r="14" spans="1:11">
      <c r="A14" s="43" t="s">
        <v>37</v>
      </c>
      <c r="B14" s="44">
        <v>10978</v>
      </c>
      <c r="C14" s="44">
        <f t="shared" si="0"/>
        <v>23.528655321702601</v>
      </c>
      <c r="D14" s="6"/>
      <c r="F14" s="6"/>
      <c r="G14" s="6"/>
      <c r="H14" s="6"/>
      <c r="I14" s="6"/>
      <c r="J14" s="6"/>
    </row>
    <row r="15" spans="1:11" ht="31.5" customHeight="1">
      <c r="A15" s="15" t="s">
        <v>40</v>
      </c>
      <c r="B15" s="41">
        <v>5045</v>
      </c>
      <c r="C15" s="41">
        <f t="shared" si="0"/>
        <v>10.812722362724505</v>
      </c>
      <c r="D15" s="6"/>
      <c r="F15" s="6"/>
      <c r="G15" s="6"/>
      <c r="H15" s="6"/>
      <c r="I15" s="6"/>
      <c r="J15" s="6"/>
    </row>
    <row r="16" spans="1:11" ht="7.5" customHeight="1">
      <c r="A16" s="8"/>
      <c r="B16" s="22"/>
      <c r="C16" s="23"/>
      <c r="D16" s="6"/>
      <c r="F16" s="6"/>
      <c r="G16" s="6"/>
      <c r="H16" s="6"/>
      <c r="I16" s="6"/>
      <c r="J16" s="6"/>
    </row>
    <row r="17" spans="1:11" ht="21" customHeight="1">
      <c r="A17" s="2" t="s">
        <v>39</v>
      </c>
      <c r="B17" s="42">
        <f>SUM(B10:B15)</f>
        <v>46658</v>
      </c>
      <c r="C17" s="39">
        <f>B17/$B$17*100</f>
        <v>100</v>
      </c>
      <c r="D17" s="6"/>
      <c r="F17" s="6"/>
      <c r="G17" s="6"/>
      <c r="H17" s="6"/>
      <c r="I17" s="6"/>
      <c r="J17" s="6"/>
      <c r="K17" s="6"/>
    </row>
    <row r="18" spans="1:11">
      <c r="D18" s="6"/>
    </row>
    <row r="19" spans="1:11">
      <c r="A19" s="29"/>
    </row>
    <row r="20" spans="1:11">
      <c r="F20" s="6"/>
    </row>
    <row r="21" spans="1:11">
      <c r="F21" s="6"/>
    </row>
    <row r="22" spans="1:11">
      <c r="F22" s="6"/>
    </row>
    <row r="23" spans="1:11">
      <c r="F23" s="6"/>
    </row>
    <row r="24" spans="1:11">
      <c r="F24" s="6"/>
    </row>
  </sheetData>
  <mergeCells count="3">
    <mergeCell ref="A3:C3"/>
    <mergeCell ref="A5:C5"/>
    <mergeCell ref="A1:C1"/>
  </mergeCells>
  <phoneticPr fontId="0" type="noConversion"/>
  <printOptions horizontalCentered="1"/>
  <pageMargins left="0.43307086614173229" right="0.74803149606299213" top="0.51181102362204722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6"/>
  <sheetViews>
    <sheetView zoomScaleNormal="100" workbookViewId="0">
      <selection activeCell="A5" sqref="A5"/>
    </sheetView>
  </sheetViews>
  <sheetFormatPr baseColWidth="10" defaultRowHeight="15"/>
  <cols>
    <col min="1" max="1" width="16" style="7" customWidth="1"/>
    <col min="2" max="2" width="14.140625" style="7" customWidth="1"/>
    <col min="3" max="3" width="12" style="7" customWidth="1"/>
    <col min="4" max="4" width="8.140625" style="7" customWidth="1"/>
    <col min="5" max="5" width="14.140625" style="7" customWidth="1"/>
    <col min="6" max="6" width="8.42578125" style="7" customWidth="1"/>
    <col min="7" max="7" width="11.42578125" style="7"/>
    <col min="8" max="8" width="10.7109375" style="7" customWidth="1"/>
    <col min="9" max="16384" width="11.42578125" style="7"/>
  </cols>
  <sheetData>
    <row r="2" spans="1:8" ht="17.25">
      <c r="A2" s="17" t="s">
        <v>74</v>
      </c>
    </row>
    <row r="4" spans="1:8" ht="17.25">
      <c r="A4" s="17" t="s">
        <v>127</v>
      </c>
    </row>
    <row r="6" spans="1:8" ht="17.25" customHeight="1">
      <c r="A6" s="87" t="s">
        <v>81</v>
      </c>
      <c r="B6" s="87" t="s">
        <v>75</v>
      </c>
      <c r="C6" s="87" t="s">
        <v>76</v>
      </c>
      <c r="D6" s="87" t="s">
        <v>0</v>
      </c>
      <c r="E6" s="87" t="s">
        <v>117</v>
      </c>
      <c r="F6" s="87" t="s">
        <v>0</v>
      </c>
      <c r="G6" s="69"/>
      <c r="H6" s="65"/>
    </row>
    <row r="7" spans="1:8" ht="29.25" customHeight="1">
      <c r="A7" s="87"/>
      <c r="B7" s="87"/>
      <c r="C7" s="87"/>
      <c r="D7" s="87"/>
      <c r="E7" s="87"/>
      <c r="F7" s="87"/>
      <c r="G7" s="90"/>
      <c r="H7" s="64"/>
    </row>
    <row r="8" spans="1:8" ht="6.75" customHeight="1">
      <c r="G8" s="90"/>
      <c r="H8" s="67"/>
    </row>
    <row r="9" spans="1:8">
      <c r="A9" s="54" t="s">
        <v>54</v>
      </c>
      <c r="B9" s="55" t="s">
        <v>59</v>
      </c>
      <c r="C9" s="45">
        <v>1931</v>
      </c>
      <c r="D9" s="56">
        <f>C9/$C$17*100</f>
        <v>73.394146712276694</v>
      </c>
      <c r="E9" s="45">
        <v>2877</v>
      </c>
      <c r="F9" s="56">
        <f>E9/$E$17*100</f>
        <v>6.1661451412405155</v>
      </c>
      <c r="G9" s="66">
        <v>73.394146712276694</v>
      </c>
      <c r="H9" s="68">
        <v>6.1661451412405155</v>
      </c>
    </row>
    <row r="10" spans="1:8" ht="9" customHeight="1">
      <c r="A10" s="48"/>
      <c r="B10" s="12"/>
      <c r="C10" s="11"/>
      <c r="D10" s="52"/>
      <c r="E10" s="11"/>
      <c r="F10" s="52"/>
      <c r="G10" s="66"/>
      <c r="H10" s="68"/>
    </row>
    <row r="11" spans="1:8">
      <c r="A11" s="54" t="s">
        <v>55</v>
      </c>
      <c r="B11" s="57" t="s">
        <v>60</v>
      </c>
      <c r="C11" s="45">
        <v>406</v>
      </c>
      <c r="D11" s="56">
        <f>C11/$C$17*100</f>
        <v>15.431394906879515</v>
      </c>
      <c r="E11" s="45">
        <v>5970</v>
      </c>
      <c r="F11" s="56">
        <f>E11/$E$17*100</f>
        <v>12.795233400488662</v>
      </c>
      <c r="G11" s="66">
        <v>15.431394906879515</v>
      </c>
      <c r="H11" s="68">
        <v>12.795233400488662</v>
      </c>
    </row>
    <row r="12" spans="1:8" ht="7.5" customHeight="1">
      <c r="A12" s="48"/>
      <c r="B12" s="12"/>
      <c r="C12" s="11"/>
      <c r="D12" s="52"/>
      <c r="E12" s="11"/>
      <c r="F12" s="52"/>
      <c r="G12" s="66"/>
      <c r="H12" s="68"/>
    </row>
    <row r="13" spans="1:8">
      <c r="A13" s="54" t="s">
        <v>56</v>
      </c>
      <c r="B13" s="58" t="s">
        <v>61</v>
      </c>
      <c r="C13" s="45">
        <v>192</v>
      </c>
      <c r="D13" s="56">
        <f>C13/$C$17*100</f>
        <v>7.2976054732041051</v>
      </c>
      <c r="E13" s="45">
        <v>10575</v>
      </c>
      <c r="F13" s="56">
        <f>E13/$E$17*100</f>
        <v>22.664923485790219</v>
      </c>
      <c r="G13" s="66">
        <v>7.2976054732041051</v>
      </c>
      <c r="H13" s="68">
        <v>22.664923485790219</v>
      </c>
    </row>
    <row r="14" spans="1:8" ht="9" customHeight="1">
      <c r="A14" s="48"/>
      <c r="B14" s="12"/>
      <c r="C14" s="11"/>
      <c r="D14" s="52"/>
      <c r="E14" s="11"/>
      <c r="F14" s="52"/>
      <c r="G14" s="66"/>
      <c r="H14" s="68"/>
    </row>
    <row r="15" spans="1:8">
      <c r="A15" s="54" t="s">
        <v>57</v>
      </c>
      <c r="B15" s="58" t="s">
        <v>62</v>
      </c>
      <c r="C15" s="45">
        <v>102</v>
      </c>
      <c r="D15" s="56">
        <f>C15/$C$17*100</f>
        <v>3.8768529076396807</v>
      </c>
      <c r="E15" s="45">
        <v>27236</v>
      </c>
      <c r="F15" s="56">
        <f>E15/$E$17*100</f>
        <v>58.373697972480599</v>
      </c>
      <c r="G15" s="66">
        <v>3.8768529076396807</v>
      </c>
      <c r="H15" s="68">
        <v>58.373697972480599</v>
      </c>
    </row>
    <row r="16" spans="1:8" ht="6" customHeight="1">
      <c r="B16" s="12"/>
      <c r="C16" s="11"/>
      <c r="D16" s="52"/>
      <c r="E16" s="11"/>
      <c r="F16" s="52"/>
      <c r="G16" s="59"/>
      <c r="H16" s="59"/>
    </row>
    <row r="17" spans="1:6" ht="19.5" customHeight="1">
      <c r="A17" s="18" t="s">
        <v>39</v>
      </c>
      <c r="B17" s="38"/>
      <c r="C17" s="51">
        <f>C9+C11+C13+C15</f>
        <v>2631</v>
      </c>
      <c r="D17" s="53">
        <f>D9+D11+D13+D15</f>
        <v>100</v>
      </c>
      <c r="E17" s="51">
        <f>E9+E11+E13+E15</f>
        <v>46658</v>
      </c>
      <c r="F17" s="53">
        <f>F9+F11+F13+F15</f>
        <v>100</v>
      </c>
    </row>
    <row r="18" spans="1:6" ht="15.75">
      <c r="A18" s="19"/>
      <c r="B18" s="19"/>
      <c r="C18" s="19"/>
      <c r="D18" s="19"/>
      <c r="E18" s="19"/>
      <c r="F18" s="19"/>
    </row>
    <row r="19" spans="1:6" hidden="1"/>
    <row r="20" spans="1:6">
      <c r="D20" s="63"/>
    </row>
    <row r="21" spans="1:6">
      <c r="D21" s="63"/>
    </row>
    <row r="22" spans="1:6">
      <c r="D22" s="63"/>
    </row>
    <row r="23" spans="1:6">
      <c r="D23" s="63"/>
    </row>
    <row r="24" spans="1:6">
      <c r="D24" s="63"/>
    </row>
    <row r="25" spans="1:6">
      <c r="D25" s="63"/>
    </row>
    <row r="26" spans="1:6">
      <c r="D26" s="63"/>
    </row>
  </sheetData>
  <mergeCells count="7">
    <mergeCell ref="G7:G8"/>
    <mergeCell ref="F6:F7"/>
    <mergeCell ref="A6:A7"/>
    <mergeCell ref="B6:B7"/>
    <mergeCell ref="C6:C7"/>
    <mergeCell ref="D6:D7"/>
    <mergeCell ref="E6:E7"/>
  </mergeCells>
  <phoneticPr fontId="0" type="noConversion"/>
  <pageMargins left="0.59055118110236227" right="0.74803149606299213" top="0.70866141732283472" bottom="0.98425196850393704" header="0" footer="0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7"/>
  <sheetViews>
    <sheetView zoomScaleNormal="100" workbookViewId="0">
      <selection activeCell="D6" sqref="D6"/>
    </sheetView>
  </sheetViews>
  <sheetFormatPr baseColWidth="10" defaultRowHeight="15"/>
  <cols>
    <col min="1" max="1" width="39.28515625" style="7" customWidth="1"/>
    <col min="2" max="2" width="15.85546875" style="7" customWidth="1"/>
    <col min="3" max="3" width="16.28515625" style="7" customWidth="1"/>
    <col min="4" max="4" width="18.140625" style="7" bestFit="1" customWidth="1"/>
    <col min="5" max="5" width="18.7109375" style="7" bestFit="1" customWidth="1"/>
    <col min="6" max="16384" width="11.42578125" style="7"/>
  </cols>
  <sheetData>
    <row r="2" spans="1:5" ht="19.5" customHeight="1">
      <c r="A2" s="17" t="s">
        <v>128</v>
      </c>
    </row>
    <row r="4" spans="1:5" ht="17.25">
      <c r="A4" s="17" t="s">
        <v>132</v>
      </c>
    </row>
    <row r="6" spans="1:5" ht="16.5" customHeight="1">
      <c r="A6" s="87" t="s">
        <v>58</v>
      </c>
      <c r="B6" s="87" t="s">
        <v>77</v>
      </c>
      <c r="C6" s="87" t="s">
        <v>78</v>
      </c>
      <c r="E6" s="59"/>
    </row>
    <row r="7" spans="1:5" ht="18" customHeight="1">
      <c r="A7" s="87"/>
      <c r="B7" s="87"/>
      <c r="C7" s="87"/>
      <c r="E7" s="59"/>
    </row>
    <row r="8" spans="1:5" ht="27.75" customHeight="1">
      <c r="A8" s="87"/>
      <c r="B8" s="87"/>
      <c r="C8" s="87"/>
      <c r="D8" s="70" t="s">
        <v>115</v>
      </c>
      <c r="E8" s="70" t="s">
        <v>116</v>
      </c>
    </row>
    <row r="9" spans="1:5" ht="8.25" customHeight="1">
      <c r="D9" s="59"/>
      <c r="E9" s="59"/>
    </row>
    <row r="10" spans="1:5">
      <c r="A10" s="43" t="s">
        <v>35</v>
      </c>
      <c r="B10" s="45">
        <v>42533</v>
      </c>
      <c r="C10" s="45">
        <v>6992846</v>
      </c>
      <c r="D10" s="68">
        <f>B10*100/$B$17</f>
        <v>1.6413275099194329</v>
      </c>
      <c r="E10" s="68">
        <f>C10*100/$C$17</f>
        <v>1.902886418992114</v>
      </c>
    </row>
    <row r="11" spans="1:5">
      <c r="A11" s="8" t="s">
        <v>51</v>
      </c>
      <c r="B11" s="11">
        <v>1877542</v>
      </c>
      <c r="C11" s="11">
        <v>252689682</v>
      </c>
      <c r="D11" s="68">
        <f t="shared" ref="D11:D15" si="0">B11*100/$B$17</f>
        <v>72.453420535329073</v>
      </c>
      <c r="E11" s="68">
        <f t="shared" ref="E11:E15" si="1">C11*100/$C$17</f>
        <v>68.761669297055306</v>
      </c>
    </row>
    <row r="12" spans="1:5">
      <c r="A12" s="43" t="s">
        <v>36</v>
      </c>
      <c r="B12" s="45">
        <v>27391</v>
      </c>
      <c r="C12" s="45">
        <v>4499459</v>
      </c>
      <c r="D12" s="68">
        <f t="shared" si="0"/>
        <v>1.0570051918322994</v>
      </c>
      <c r="E12" s="68">
        <f t="shared" si="1"/>
        <v>1.2243883854888036</v>
      </c>
    </row>
    <row r="13" spans="1:5">
      <c r="A13" s="8" t="s">
        <v>38</v>
      </c>
      <c r="B13" s="11">
        <v>17057</v>
      </c>
      <c r="C13" s="11">
        <v>1533421</v>
      </c>
      <c r="D13" s="68">
        <f t="shared" si="0"/>
        <v>0.65822122438332042</v>
      </c>
      <c r="E13" s="68">
        <f t="shared" si="1"/>
        <v>0.41727302381566911</v>
      </c>
    </row>
    <row r="14" spans="1:5">
      <c r="A14" s="43" t="s">
        <v>37</v>
      </c>
      <c r="B14" s="45">
        <v>600340</v>
      </c>
      <c r="C14" s="45">
        <v>100315660</v>
      </c>
      <c r="D14" s="68">
        <f t="shared" si="0"/>
        <v>23.166824755014513</v>
      </c>
      <c r="E14" s="68">
        <f t="shared" si="1"/>
        <v>27.297799354687697</v>
      </c>
    </row>
    <row r="15" spans="1:5" ht="34.5" customHeight="1">
      <c r="A15" s="10" t="s">
        <v>40</v>
      </c>
      <c r="B15" s="78">
        <v>26515</v>
      </c>
      <c r="C15" s="78">
        <v>1455185</v>
      </c>
      <c r="D15" s="68">
        <f t="shared" si="0"/>
        <v>1.0232007835213544</v>
      </c>
      <c r="E15" s="68">
        <f t="shared" si="1"/>
        <v>0.39598351996040515</v>
      </c>
    </row>
    <row r="16" spans="1:5" ht="10.5" customHeight="1">
      <c r="B16" s="26"/>
      <c r="C16" s="26"/>
      <c r="D16" s="71"/>
      <c r="E16" s="68"/>
    </row>
    <row r="17" spans="1:5" ht="24" customHeight="1">
      <c r="A17" s="3" t="s">
        <v>53</v>
      </c>
      <c r="B17" s="37">
        <f>SUM(B10:B15)</f>
        <v>2591378</v>
      </c>
      <c r="C17" s="37">
        <f>SUM(C10:C15)</f>
        <v>367486253</v>
      </c>
      <c r="D17" s="68">
        <f>SUM(D10:D15)</f>
        <v>100.00000000000001</v>
      </c>
      <c r="E17" s="68">
        <f>SUM(E10:E15)</f>
        <v>100</v>
      </c>
    </row>
  </sheetData>
  <mergeCells count="3">
    <mergeCell ref="A6:A8"/>
    <mergeCell ref="B6:B8"/>
    <mergeCell ref="C6:C8"/>
  </mergeCells>
  <phoneticPr fontId="0" type="noConversion"/>
  <printOptions horizontalCentered="1"/>
  <pageMargins left="0.51181102362204722" right="0.74803149606299213" top="0.78740157480314965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zoomScaleNormal="100" workbookViewId="0">
      <selection activeCell="D22" sqref="D22"/>
    </sheetView>
  </sheetViews>
  <sheetFormatPr baseColWidth="10" defaultRowHeight="15"/>
  <cols>
    <col min="1" max="1" width="27.85546875" style="7" customWidth="1"/>
    <col min="2" max="2" width="18" style="7" customWidth="1"/>
    <col min="3" max="3" width="15.7109375" style="7" customWidth="1"/>
    <col min="4" max="4" width="14.28515625" style="7" customWidth="1"/>
    <col min="5" max="16384" width="11.42578125" style="7"/>
  </cols>
  <sheetData>
    <row r="1" spans="1:7">
      <c r="E1" s="12"/>
      <c r="F1" s="12"/>
      <c r="G1" s="12"/>
    </row>
    <row r="2" spans="1:7">
      <c r="A2" s="6"/>
      <c r="B2" s="6"/>
      <c r="C2" s="6"/>
      <c r="D2" s="6"/>
      <c r="E2" s="12"/>
      <c r="F2" s="12"/>
      <c r="G2" s="12"/>
    </row>
    <row r="3" spans="1:7" ht="17.25">
      <c r="A3" s="79" t="s">
        <v>120</v>
      </c>
      <c r="B3" s="79"/>
      <c r="C3" s="79"/>
      <c r="D3" s="80"/>
      <c r="E3" s="12"/>
      <c r="F3" s="12"/>
      <c r="G3" s="12"/>
    </row>
    <row r="4" spans="1:7" ht="17.25">
      <c r="A4" s="72" t="s">
        <v>121</v>
      </c>
      <c r="B4" s="72"/>
      <c r="C4" s="72"/>
      <c r="D4" s="73"/>
      <c r="E4" s="12"/>
      <c r="F4" s="12"/>
      <c r="G4" s="12"/>
    </row>
    <row r="5" spans="1:7">
      <c r="D5" s="12"/>
      <c r="G5" s="12"/>
    </row>
    <row r="6" spans="1:7" ht="26.25" customHeight="1">
      <c r="A6" s="20" t="s">
        <v>65</v>
      </c>
      <c r="B6" s="35" t="s">
        <v>79</v>
      </c>
      <c r="C6" s="35" t="s">
        <v>0</v>
      </c>
      <c r="D6" s="12"/>
      <c r="G6" s="12"/>
    </row>
    <row r="7" spans="1:7" ht="7.5" customHeight="1">
      <c r="D7" s="12"/>
      <c r="G7" s="12"/>
    </row>
    <row r="8" spans="1:7">
      <c r="A8" s="43" t="s">
        <v>42</v>
      </c>
      <c r="B8" s="45">
        <v>41100</v>
      </c>
      <c r="C8" s="45">
        <f>B8/$B$14*100</f>
        <v>88.087787732007371</v>
      </c>
      <c r="D8" s="12"/>
      <c r="G8" s="12"/>
    </row>
    <row r="9" spans="1:7">
      <c r="A9" s="14" t="s">
        <v>41</v>
      </c>
      <c r="B9" s="11">
        <v>3845</v>
      </c>
      <c r="C9" s="11">
        <f>B9/$B$14*100</f>
        <v>8.240816151571007</v>
      </c>
      <c r="D9" s="12"/>
      <c r="G9" s="12"/>
    </row>
    <row r="10" spans="1:7">
      <c r="A10" s="43" t="s">
        <v>43</v>
      </c>
      <c r="B10" s="45">
        <v>1381</v>
      </c>
      <c r="C10" s="45">
        <f>B10/$B$14*100</f>
        <v>2.9598353980024861</v>
      </c>
      <c r="D10" s="12"/>
      <c r="G10" s="12"/>
    </row>
    <row r="11" spans="1:7">
      <c r="A11" s="14" t="s">
        <v>44</v>
      </c>
      <c r="B11" s="11">
        <v>82</v>
      </c>
      <c r="C11" s="11">
        <f>B11/$B$14*100</f>
        <v>0.17574692442882248</v>
      </c>
      <c r="D11" s="12"/>
      <c r="G11" s="12"/>
    </row>
    <row r="12" spans="1:7">
      <c r="A12" s="43" t="s">
        <v>82</v>
      </c>
      <c r="B12" s="45">
        <v>250</v>
      </c>
      <c r="C12" s="45">
        <f>B12/$B$14*100</f>
        <v>0.53581379399031248</v>
      </c>
      <c r="D12" s="12"/>
      <c r="G12" s="12"/>
    </row>
    <row r="13" spans="1:7" ht="8.25" customHeight="1">
      <c r="B13" s="24"/>
      <c r="C13" s="25"/>
      <c r="D13" s="12"/>
      <c r="G13" s="12"/>
    </row>
    <row r="14" spans="1:7" ht="22.5" customHeight="1">
      <c r="A14" s="2" t="s">
        <v>39</v>
      </c>
      <c r="B14" s="37">
        <f>SUM(B8:B12)</f>
        <v>46658</v>
      </c>
      <c r="C14" s="37">
        <f>B14/$B$14*100</f>
        <v>100</v>
      </c>
      <c r="D14" s="12"/>
      <c r="G14" s="12"/>
    </row>
    <row r="15" spans="1:7">
      <c r="D15" s="12"/>
    </row>
    <row r="16" spans="1:7">
      <c r="D16" s="12"/>
    </row>
    <row r="17" spans="4:4">
      <c r="D17" s="12"/>
    </row>
  </sheetData>
  <mergeCells count="1">
    <mergeCell ref="A3:D3"/>
  </mergeCells>
  <phoneticPr fontId="0" type="noConversion"/>
  <printOptions horizontalCentered="1"/>
  <pageMargins left="0.6692913385826772" right="0.74803149606299213" top="0.51181102362204722" bottom="0.98425196850393704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H41"/>
  <sheetViews>
    <sheetView zoomScaleNormal="100" workbookViewId="0">
      <selection activeCell="G26" sqref="G26"/>
    </sheetView>
  </sheetViews>
  <sheetFormatPr baseColWidth="10" defaultRowHeight="15"/>
  <cols>
    <col min="1" max="1" width="24" style="7" customWidth="1"/>
    <col min="2" max="2" width="11.5703125" style="7" customWidth="1"/>
    <col min="3" max="3" width="17.5703125" style="7" customWidth="1"/>
    <col min="4" max="4" width="15.140625" style="7" customWidth="1"/>
    <col min="5" max="5" width="15.42578125" style="7" customWidth="1"/>
    <col min="6" max="6" width="12.5703125" style="7" customWidth="1"/>
    <col min="7" max="16384" width="11.42578125" style="7"/>
  </cols>
  <sheetData>
    <row r="3" spans="1:8" ht="17.25">
      <c r="A3" s="79" t="s">
        <v>122</v>
      </c>
      <c r="B3" s="79"/>
      <c r="C3" s="79"/>
      <c r="D3" s="79"/>
      <c r="E3" s="79"/>
      <c r="F3" s="79"/>
    </row>
    <row r="5" spans="1:8" ht="20.25" customHeight="1">
      <c r="A5" s="81" t="s">
        <v>66</v>
      </c>
      <c r="B5" s="82" t="s">
        <v>67</v>
      </c>
      <c r="C5" s="82"/>
      <c r="D5" s="82"/>
      <c r="E5" s="82"/>
      <c r="F5" s="82"/>
    </row>
    <row r="6" spans="1:8" ht="19.5" customHeight="1">
      <c r="A6" s="81"/>
      <c r="B6" s="31" t="s">
        <v>45</v>
      </c>
      <c r="C6" s="31" t="s">
        <v>46</v>
      </c>
      <c r="D6" s="31" t="s">
        <v>47</v>
      </c>
      <c r="E6" s="31" t="s">
        <v>48</v>
      </c>
      <c r="F6" s="31" t="s">
        <v>39</v>
      </c>
    </row>
    <row r="7" spans="1:8" ht="8.25" customHeight="1">
      <c r="B7" s="26"/>
      <c r="C7" s="26"/>
      <c r="D7" s="12"/>
      <c r="E7" s="26"/>
      <c r="F7" s="26"/>
    </row>
    <row r="8" spans="1:8">
      <c r="A8" s="4" t="s">
        <v>1</v>
      </c>
      <c r="B8" s="30">
        <v>170</v>
      </c>
      <c r="C8" s="30">
        <v>38</v>
      </c>
      <c r="D8" s="30">
        <v>0</v>
      </c>
      <c r="E8" s="30">
        <v>0</v>
      </c>
      <c r="F8" s="30">
        <f t="shared" ref="F8:F39" si="0">SUM(B8:E8)</f>
        <v>208</v>
      </c>
      <c r="G8" s="59" t="s">
        <v>83</v>
      </c>
    </row>
    <row r="9" spans="1:8">
      <c r="A9" s="7" t="s">
        <v>2</v>
      </c>
      <c r="B9" s="11">
        <v>414</v>
      </c>
      <c r="C9" s="11">
        <v>276</v>
      </c>
      <c r="D9" s="11">
        <v>0</v>
      </c>
      <c r="E9" s="11">
        <v>0</v>
      </c>
      <c r="F9" s="11">
        <f t="shared" si="0"/>
        <v>690</v>
      </c>
      <c r="G9" s="59" t="s">
        <v>84</v>
      </c>
    </row>
    <row r="10" spans="1:8">
      <c r="A10" s="4" t="s">
        <v>3</v>
      </c>
      <c r="B10" s="30">
        <v>145</v>
      </c>
      <c r="C10" s="30">
        <v>116</v>
      </c>
      <c r="D10" s="30">
        <v>0</v>
      </c>
      <c r="E10" s="30">
        <v>0</v>
      </c>
      <c r="F10" s="30">
        <f t="shared" si="0"/>
        <v>261</v>
      </c>
      <c r="G10" s="59" t="s">
        <v>85</v>
      </c>
    </row>
    <row r="11" spans="1:8">
      <c r="A11" s="7" t="s">
        <v>4</v>
      </c>
      <c r="B11" s="11">
        <v>155</v>
      </c>
      <c r="C11" s="11">
        <v>32</v>
      </c>
      <c r="D11" s="11">
        <v>0</v>
      </c>
      <c r="E11" s="11">
        <v>0</v>
      </c>
      <c r="F11" s="11">
        <f t="shared" si="0"/>
        <v>187</v>
      </c>
      <c r="G11" s="59" t="s">
        <v>86</v>
      </c>
    </row>
    <row r="12" spans="1:8">
      <c r="A12" s="4" t="s">
        <v>7</v>
      </c>
      <c r="B12" s="30">
        <v>631</v>
      </c>
      <c r="C12" s="30">
        <v>467</v>
      </c>
      <c r="D12" s="30">
        <v>0</v>
      </c>
      <c r="E12" s="30">
        <v>0</v>
      </c>
      <c r="F12" s="30">
        <f t="shared" si="0"/>
        <v>1098</v>
      </c>
      <c r="G12" s="59" t="s">
        <v>87</v>
      </c>
    </row>
    <row r="13" spans="1:8">
      <c r="A13" s="7" t="s">
        <v>8</v>
      </c>
      <c r="B13" s="11">
        <v>207</v>
      </c>
      <c r="C13" s="11">
        <v>114</v>
      </c>
      <c r="D13" s="11">
        <v>0</v>
      </c>
      <c r="E13" s="11">
        <v>0</v>
      </c>
      <c r="F13" s="11">
        <f t="shared" si="0"/>
        <v>321</v>
      </c>
      <c r="G13" s="59" t="s">
        <v>88</v>
      </c>
    </row>
    <row r="14" spans="1:8">
      <c r="A14" s="4" t="s">
        <v>5</v>
      </c>
      <c r="B14" s="30">
        <v>760</v>
      </c>
      <c r="C14" s="30">
        <v>43</v>
      </c>
      <c r="D14" s="30">
        <v>0</v>
      </c>
      <c r="E14" s="30">
        <v>0</v>
      </c>
      <c r="F14" s="30">
        <f t="shared" si="0"/>
        <v>803</v>
      </c>
      <c r="G14" s="59" t="s">
        <v>89</v>
      </c>
    </row>
    <row r="15" spans="1:8">
      <c r="A15" s="7" t="s">
        <v>6</v>
      </c>
      <c r="B15" s="11">
        <v>80</v>
      </c>
      <c r="C15" s="11">
        <v>29</v>
      </c>
      <c r="D15" s="11">
        <v>0</v>
      </c>
      <c r="E15" s="11">
        <v>0</v>
      </c>
      <c r="F15" s="11">
        <f t="shared" si="0"/>
        <v>109</v>
      </c>
      <c r="G15" s="59" t="s">
        <v>90</v>
      </c>
      <c r="H15" s="32"/>
    </row>
    <row r="16" spans="1:8">
      <c r="A16" s="4" t="s">
        <v>9</v>
      </c>
      <c r="B16" s="30">
        <v>13598</v>
      </c>
      <c r="C16" s="30">
        <v>1589</v>
      </c>
      <c r="D16" s="30">
        <v>3</v>
      </c>
      <c r="E16" s="30">
        <v>1</v>
      </c>
      <c r="F16" s="30">
        <f t="shared" si="0"/>
        <v>15191</v>
      </c>
      <c r="G16" s="59" t="s">
        <v>91</v>
      </c>
    </row>
    <row r="17" spans="1:7">
      <c r="A17" s="7" t="s">
        <v>10</v>
      </c>
      <c r="B17" s="11">
        <v>279</v>
      </c>
      <c r="C17" s="11">
        <v>11</v>
      </c>
      <c r="D17" s="11">
        <v>0</v>
      </c>
      <c r="E17" s="11">
        <v>0</v>
      </c>
      <c r="F17" s="11">
        <f t="shared" si="0"/>
        <v>290</v>
      </c>
      <c r="G17" s="59" t="s">
        <v>92</v>
      </c>
    </row>
    <row r="18" spans="1:7">
      <c r="A18" s="4" t="s">
        <v>33</v>
      </c>
      <c r="B18" s="30">
        <v>2533</v>
      </c>
      <c r="C18" s="30">
        <v>109</v>
      </c>
      <c r="D18" s="30">
        <v>2</v>
      </c>
      <c r="E18" s="30">
        <v>0</v>
      </c>
      <c r="F18" s="30">
        <f t="shared" si="0"/>
        <v>2644</v>
      </c>
      <c r="G18" s="59" t="s">
        <v>93</v>
      </c>
    </row>
    <row r="19" spans="1:7">
      <c r="A19" s="7" t="s">
        <v>11</v>
      </c>
      <c r="B19" s="11">
        <v>2633</v>
      </c>
      <c r="C19" s="11">
        <v>59</v>
      </c>
      <c r="D19" s="11">
        <v>11</v>
      </c>
      <c r="E19" s="11">
        <v>0</v>
      </c>
      <c r="F19" s="11">
        <f t="shared" si="0"/>
        <v>2703</v>
      </c>
      <c r="G19" s="59" t="s">
        <v>94</v>
      </c>
    </row>
    <row r="20" spans="1:7">
      <c r="A20" s="4" t="s">
        <v>12</v>
      </c>
      <c r="B20" s="30">
        <v>121</v>
      </c>
      <c r="C20" s="30">
        <v>131</v>
      </c>
      <c r="D20" s="30">
        <v>0</v>
      </c>
      <c r="E20" s="30">
        <v>0</v>
      </c>
      <c r="F20" s="30">
        <f t="shared" si="0"/>
        <v>252</v>
      </c>
      <c r="G20" s="59" t="s">
        <v>95</v>
      </c>
    </row>
    <row r="21" spans="1:7">
      <c r="A21" s="7" t="s">
        <v>13</v>
      </c>
      <c r="B21" s="11">
        <v>903</v>
      </c>
      <c r="C21" s="11">
        <v>0</v>
      </c>
      <c r="D21" s="11">
        <v>0</v>
      </c>
      <c r="E21" s="11">
        <v>0</v>
      </c>
      <c r="F21" s="11">
        <f t="shared" si="0"/>
        <v>903</v>
      </c>
      <c r="G21" s="59" t="s">
        <v>96</v>
      </c>
    </row>
    <row r="22" spans="1:7">
      <c r="A22" s="4" t="s">
        <v>14</v>
      </c>
      <c r="B22" s="30">
        <v>1967</v>
      </c>
      <c r="C22" s="30">
        <v>815</v>
      </c>
      <c r="D22" s="30">
        <v>0</v>
      </c>
      <c r="E22" s="30">
        <v>0</v>
      </c>
      <c r="F22" s="30">
        <f t="shared" si="0"/>
        <v>2782</v>
      </c>
      <c r="G22" s="59" t="s">
        <v>97</v>
      </c>
    </row>
    <row r="23" spans="1:7">
      <c r="A23" s="7" t="s">
        <v>15</v>
      </c>
      <c r="B23" s="11">
        <v>1108</v>
      </c>
      <c r="C23" s="11">
        <v>89</v>
      </c>
      <c r="D23" s="11">
        <v>0</v>
      </c>
      <c r="E23" s="11">
        <v>0</v>
      </c>
      <c r="F23" s="11">
        <f t="shared" si="0"/>
        <v>1197</v>
      </c>
      <c r="G23" s="59" t="s">
        <v>98</v>
      </c>
    </row>
    <row r="24" spans="1:7">
      <c r="A24" s="4" t="s">
        <v>16</v>
      </c>
      <c r="B24" s="30">
        <v>440</v>
      </c>
      <c r="C24" s="30">
        <v>9</v>
      </c>
      <c r="D24" s="30">
        <v>0</v>
      </c>
      <c r="E24" s="30">
        <v>0</v>
      </c>
      <c r="F24" s="30">
        <f t="shared" si="0"/>
        <v>449</v>
      </c>
      <c r="G24" s="59" t="s">
        <v>99</v>
      </c>
    </row>
    <row r="25" spans="1:7">
      <c r="A25" s="7" t="s">
        <v>17</v>
      </c>
      <c r="B25" s="11">
        <v>262</v>
      </c>
      <c r="C25" s="11">
        <v>11</v>
      </c>
      <c r="D25" s="11">
        <v>0</v>
      </c>
      <c r="E25" s="11">
        <v>0</v>
      </c>
      <c r="F25" s="11">
        <f t="shared" si="0"/>
        <v>273</v>
      </c>
      <c r="G25" s="59" t="s">
        <v>100</v>
      </c>
    </row>
    <row r="26" spans="1:7">
      <c r="A26" s="4" t="s">
        <v>18</v>
      </c>
      <c r="B26" s="30">
        <v>959</v>
      </c>
      <c r="C26" s="30">
        <v>376</v>
      </c>
      <c r="D26" s="30">
        <v>0</v>
      </c>
      <c r="E26" s="30">
        <v>1</v>
      </c>
      <c r="F26" s="30">
        <f t="shared" si="0"/>
        <v>1336</v>
      </c>
      <c r="G26" s="59" t="s">
        <v>101</v>
      </c>
    </row>
    <row r="27" spans="1:7">
      <c r="A27" s="7" t="s">
        <v>19</v>
      </c>
      <c r="B27" s="11">
        <v>898</v>
      </c>
      <c r="C27" s="11">
        <v>80</v>
      </c>
      <c r="D27" s="11">
        <v>1</v>
      </c>
      <c r="E27" s="11">
        <v>0</v>
      </c>
      <c r="F27" s="11">
        <f t="shared" si="0"/>
        <v>979</v>
      </c>
      <c r="G27" s="59" t="s">
        <v>102</v>
      </c>
    </row>
    <row r="28" spans="1:7">
      <c r="A28" s="4" t="s">
        <v>20</v>
      </c>
      <c r="B28" s="30">
        <v>1624</v>
      </c>
      <c r="C28" s="30">
        <v>40</v>
      </c>
      <c r="D28" s="30">
        <v>0</v>
      </c>
      <c r="E28" s="30">
        <v>0</v>
      </c>
      <c r="F28" s="30">
        <f t="shared" si="0"/>
        <v>1664</v>
      </c>
      <c r="G28" s="59" t="s">
        <v>108</v>
      </c>
    </row>
    <row r="29" spans="1:7">
      <c r="A29" s="7" t="s">
        <v>21</v>
      </c>
      <c r="B29" s="11">
        <v>4523</v>
      </c>
      <c r="C29" s="11">
        <v>31</v>
      </c>
      <c r="D29" s="11">
        <v>0</v>
      </c>
      <c r="E29" s="11">
        <v>1</v>
      </c>
      <c r="F29" s="11">
        <f t="shared" si="0"/>
        <v>4555</v>
      </c>
      <c r="G29" s="59" t="s">
        <v>103</v>
      </c>
    </row>
    <row r="30" spans="1:7">
      <c r="A30" s="4" t="s">
        <v>22</v>
      </c>
      <c r="B30" s="30">
        <v>107</v>
      </c>
      <c r="C30" s="30">
        <v>138</v>
      </c>
      <c r="D30" s="30">
        <v>0</v>
      </c>
      <c r="E30" s="30">
        <v>1</v>
      </c>
      <c r="F30" s="30">
        <f t="shared" si="0"/>
        <v>246</v>
      </c>
      <c r="G30" s="59" t="s">
        <v>104</v>
      </c>
    </row>
    <row r="31" spans="1:7">
      <c r="A31" s="7" t="s">
        <v>23</v>
      </c>
      <c r="B31" s="11">
        <v>718</v>
      </c>
      <c r="C31" s="11">
        <v>26</v>
      </c>
      <c r="D31" s="11">
        <v>0</v>
      </c>
      <c r="E31" s="11">
        <v>0</v>
      </c>
      <c r="F31" s="11">
        <f t="shared" si="0"/>
        <v>744</v>
      </c>
      <c r="G31" s="59" t="s">
        <v>105</v>
      </c>
    </row>
    <row r="32" spans="1:7">
      <c r="A32" s="4" t="s">
        <v>24</v>
      </c>
      <c r="B32" s="30">
        <v>657</v>
      </c>
      <c r="C32" s="30">
        <v>148</v>
      </c>
      <c r="D32" s="30">
        <v>0</v>
      </c>
      <c r="E32" s="30">
        <v>0</v>
      </c>
      <c r="F32" s="30">
        <f t="shared" si="0"/>
        <v>805</v>
      </c>
      <c r="G32" s="59" t="s">
        <v>106</v>
      </c>
    </row>
    <row r="33" spans="1:7">
      <c r="A33" s="7" t="s">
        <v>25</v>
      </c>
      <c r="B33" s="11">
        <v>488</v>
      </c>
      <c r="C33" s="11">
        <v>100</v>
      </c>
      <c r="D33" s="11">
        <v>0</v>
      </c>
      <c r="E33" s="11">
        <v>0</v>
      </c>
      <c r="F33" s="11">
        <f t="shared" si="0"/>
        <v>588</v>
      </c>
      <c r="G33" s="59" t="s">
        <v>107</v>
      </c>
    </row>
    <row r="34" spans="1:7">
      <c r="A34" s="4" t="s">
        <v>26</v>
      </c>
      <c r="B34" s="30">
        <v>592</v>
      </c>
      <c r="C34" s="30">
        <v>68</v>
      </c>
      <c r="D34" s="30">
        <v>0</v>
      </c>
      <c r="E34" s="30">
        <v>0</v>
      </c>
      <c r="F34" s="30">
        <f t="shared" si="0"/>
        <v>660</v>
      </c>
      <c r="G34" s="59" t="s">
        <v>109</v>
      </c>
    </row>
    <row r="35" spans="1:7">
      <c r="A35" s="7" t="s">
        <v>27</v>
      </c>
      <c r="B35" s="11">
        <v>818</v>
      </c>
      <c r="C35" s="11">
        <v>68</v>
      </c>
      <c r="D35" s="11">
        <v>0</v>
      </c>
      <c r="E35" s="11">
        <v>0</v>
      </c>
      <c r="F35" s="11">
        <f t="shared" si="0"/>
        <v>886</v>
      </c>
      <c r="G35" s="59" t="s">
        <v>110</v>
      </c>
    </row>
    <row r="36" spans="1:7">
      <c r="A36" s="4" t="s">
        <v>28</v>
      </c>
      <c r="B36" s="30">
        <v>1055</v>
      </c>
      <c r="C36" s="30">
        <v>4</v>
      </c>
      <c r="D36" s="30">
        <v>0</v>
      </c>
      <c r="E36" s="30">
        <v>0</v>
      </c>
      <c r="F36" s="30">
        <f t="shared" si="0"/>
        <v>1059</v>
      </c>
      <c r="G36" s="59" t="s">
        <v>111</v>
      </c>
    </row>
    <row r="37" spans="1:7">
      <c r="A37" s="7" t="s">
        <v>29</v>
      </c>
      <c r="B37" s="11">
        <v>2103</v>
      </c>
      <c r="C37" s="11">
        <v>70</v>
      </c>
      <c r="D37" s="11">
        <v>2</v>
      </c>
      <c r="E37" s="11">
        <v>0</v>
      </c>
      <c r="F37" s="11">
        <f t="shared" si="0"/>
        <v>2175</v>
      </c>
      <c r="G37" s="59" t="s">
        <v>112</v>
      </c>
    </row>
    <row r="38" spans="1:7">
      <c r="A38" s="4" t="s">
        <v>30</v>
      </c>
      <c r="B38" s="30">
        <v>435</v>
      </c>
      <c r="C38" s="30">
        <v>48</v>
      </c>
      <c r="D38" s="30">
        <v>0</v>
      </c>
      <c r="E38" s="30">
        <v>0</v>
      </c>
      <c r="F38" s="30">
        <f t="shared" si="0"/>
        <v>483</v>
      </c>
      <c r="G38" s="59" t="s">
        <v>113</v>
      </c>
    </row>
    <row r="39" spans="1:7">
      <c r="A39" s="7" t="s">
        <v>31</v>
      </c>
      <c r="B39" s="11">
        <v>89</v>
      </c>
      <c r="C39" s="11">
        <v>28</v>
      </c>
      <c r="D39" s="11">
        <v>0</v>
      </c>
      <c r="E39" s="11">
        <v>0</v>
      </c>
      <c r="F39" s="11">
        <f t="shared" si="0"/>
        <v>117</v>
      </c>
      <c r="G39" s="59" t="s">
        <v>114</v>
      </c>
    </row>
    <row r="40" spans="1:7" ht="8.25" customHeight="1">
      <c r="B40" s="11"/>
      <c r="C40" s="11"/>
      <c r="D40" s="11"/>
      <c r="E40" s="11"/>
      <c r="F40" s="11"/>
    </row>
    <row r="41" spans="1:7" ht="20.25" customHeight="1">
      <c r="A41" s="3" t="s">
        <v>39</v>
      </c>
      <c r="B41" s="37">
        <f>SUM(B8:B39)</f>
        <v>41472</v>
      </c>
      <c r="C41" s="37">
        <f>SUM(C8:C39)</f>
        <v>5163</v>
      </c>
      <c r="D41" s="37">
        <f>SUM(D8:D39)</f>
        <v>19</v>
      </c>
      <c r="E41" s="37">
        <f>SUM(E8:E39)</f>
        <v>4</v>
      </c>
      <c r="F41" s="37">
        <f>SUM(F8:F39)</f>
        <v>46658</v>
      </c>
    </row>
  </sheetData>
  <mergeCells count="3">
    <mergeCell ref="A5:A6"/>
    <mergeCell ref="A3:F3"/>
    <mergeCell ref="B5:F5"/>
  </mergeCells>
  <phoneticPr fontId="0" type="noConversion"/>
  <printOptions horizontalCentered="1"/>
  <pageMargins left="0.39370078740157483" right="0.74803149606299213" top="0.70866141732283472" bottom="0.98425196850393704" header="0" footer="0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J41"/>
  <sheetViews>
    <sheetView zoomScaleNormal="100" workbookViewId="0">
      <selection activeCell="H7" sqref="H7"/>
    </sheetView>
  </sheetViews>
  <sheetFormatPr baseColWidth="10" defaultRowHeight="15"/>
  <cols>
    <col min="1" max="1" width="22.28515625" style="7" customWidth="1"/>
    <col min="2" max="2" width="11.42578125" style="7" customWidth="1"/>
    <col min="3" max="3" width="12.140625" style="7" customWidth="1"/>
    <col min="4" max="4" width="12" style="7" customWidth="1"/>
    <col min="5" max="5" width="9.140625" style="7" customWidth="1"/>
    <col min="6" max="6" width="11.7109375" style="7" customWidth="1"/>
    <col min="7" max="7" width="9.28515625" style="7" customWidth="1"/>
    <col min="8" max="8" width="11.42578125" style="7"/>
    <col min="9" max="9" width="24.85546875" style="7" customWidth="1"/>
    <col min="10" max="16384" width="11.42578125" style="7"/>
  </cols>
  <sheetData>
    <row r="3" spans="1:10" ht="19.5" customHeight="1">
      <c r="A3" s="83" t="s">
        <v>123</v>
      </c>
      <c r="B3" s="83"/>
      <c r="C3" s="83"/>
      <c r="D3" s="83"/>
      <c r="E3" s="83"/>
      <c r="F3" s="83"/>
      <c r="G3" s="83"/>
      <c r="H3" s="83"/>
    </row>
    <row r="5" spans="1:10" ht="37.5" customHeight="1">
      <c r="A5" s="21" t="s">
        <v>66</v>
      </c>
      <c r="B5" s="36" t="s">
        <v>42</v>
      </c>
      <c r="C5" s="36" t="s">
        <v>41</v>
      </c>
      <c r="D5" s="36" t="s">
        <v>43</v>
      </c>
      <c r="E5" s="36" t="s">
        <v>44</v>
      </c>
      <c r="F5" s="36" t="s">
        <v>49</v>
      </c>
      <c r="G5" s="47" t="s">
        <v>39</v>
      </c>
    </row>
    <row r="6" spans="1:10" ht="9" customHeight="1"/>
    <row r="7" spans="1:10">
      <c r="A7" s="4" t="s">
        <v>1</v>
      </c>
      <c r="B7" s="30">
        <v>170</v>
      </c>
      <c r="C7" s="30">
        <v>36</v>
      </c>
      <c r="D7" s="30">
        <v>2</v>
      </c>
      <c r="E7" s="30">
        <v>0</v>
      </c>
      <c r="F7" s="30">
        <v>0</v>
      </c>
      <c r="G7" s="30">
        <f t="shared" ref="G7:G38" si="0">B7+C7+D7+E7+F7</f>
        <v>208</v>
      </c>
      <c r="H7" s="59" t="s">
        <v>83</v>
      </c>
      <c r="J7" s="28"/>
    </row>
    <row r="8" spans="1:10">
      <c r="A8" s="7" t="s">
        <v>2</v>
      </c>
      <c r="B8" s="11">
        <v>477</v>
      </c>
      <c r="C8" s="11">
        <v>137</v>
      </c>
      <c r="D8" s="11">
        <v>46</v>
      </c>
      <c r="E8" s="11">
        <v>30</v>
      </c>
      <c r="F8" s="11">
        <v>0</v>
      </c>
      <c r="G8" s="46">
        <f t="shared" si="0"/>
        <v>690</v>
      </c>
      <c r="H8" s="59" t="s">
        <v>84</v>
      </c>
      <c r="J8" s="27"/>
    </row>
    <row r="9" spans="1:10">
      <c r="A9" s="4" t="s">
        <v>3</v>
      </c>
      <c r="B9" s="30">
        <v>143</v>
      </c>
      <c r="C9" s="30">
        <v>25</v>
      </c>
      <c r="D9" s="30">
        <v>93</v>
      </c>
      <c r="E9" s="30">
        <v>0</v>
      </c>
      <c r="F9" s="30">
        <v>0</v>
      </c>
      <c r="G9" s="30">
        <f t="shared" si="0"/>
        <v>261</v>
      </c>
      <c r="H9" s="59" t="s">
        <v>85</v>
      </c>
      <c r="J9" s="28"/>
    </row>
    <row r="10" spans="1:10">
      <c r="A10" s="7" t="s">
        <v>4</v>
      </c>
      <c r="B10" s="11">
        <v>155</v>
      </c>
      <c r="C10" s="11">
        <v>21</v>
      </c>
      <c r="D10" s="11">
        <v>11</v>
      </c>
      <c r="E10" s="11">
        <v>0</v>
      </c>
      <c r="F10" s="11">
        <v>0</v>
      </c>
      <c r="G10" s="46">
        <f t="shared" si="0"/>
        <v>187</v>
      </c>
      <c r="H10" s="59" t="s">
        <v>86</v>
      </c>
      <c r="I10" s="27"/>
    </row>
    <row r="11" spans="1:10">
      <c r="A11" s="4" t="s">
        <v>7</v>
      </c>
      <c r="B11" s="30">
        <v>603</v>
      </c>
      <c r="C11" s="30">
        <v>109</v>
      </c>
      <c r="D11" s="30">
        <v>248</v>
      </c>
      <c r="E11" s="30">
        <v>24</v>
      </c>
      <c r="F11" s="30">
        <v>114</v>
      </c>
      <c r="G11" s="30">
        <f t="shared" si="0"/>
        <v>1098</v>
      </c>
      <c r="H11" s="59" t="s">
        <v>87</v>
      </c>
      <c r="I11" s="28"/>
    </row>
    <row r="12" spans="1:10">
      <c r="A12" s="7" t="s">
        <v>8</v>
      </c>
      <c r="B12" s="11">
        <v>217</v>
      </c>
      <c r="C12" s="11">
        <v>85</v>
      </c>
      <c r="D12" s="11">
        <v>19</v>
      </c>
      <c r="E12" s="11">
        <v>0</v>
      </c>
      <c r="F12" s="11">
        <v>0</v>
      </c>
      <c r="G12" s="46">
        <f t="shared" si="0"/>
        <v>321</v>
      </c>
      <c r="H12" s="59" t="s">
        <v>88</v>
      </c>
      <c r="I12" s="27"/>
    </row>
    <row r="13" spans="1:10">
      <c r="A13" s="4" t="s">
        <v>5</v>
      </c>
      <c r="B13" s="30">
        <v>760</v>
      </c>
      <c r="C13" s="30">
        <v>38</v>
      </c>
      <c r="D13" s="30">
        <v>5</v>
      </c>
      <c r="E13" s="30">
        <v>0</v>
      </c>
      <c r="F13" s="30">
        <v>0</v>
      </c>
      <c r="G13" s="30">
        <f t="shared" si="0"/>
        <v>803</v>
      </c>
      <c r="H13" s="59" t="s">
        <v>89</v>
      </c>
      <c r="I13" s="28"/>
    </row>
    <row r="14" spans="1:10">
      <c r="A14" s="7" t="s">
        <v>6</v>
      </c>
      <c r="B14" s="11">
        <v>80</v>
      </c>
      <c r="C14" s="11">
        <v>25</v>
      </c>
      <c r="D14" s="11">
        <v>4</v>
      </c>
      <c r="E14" s="11">
        <v>0</v>
      </c>
      <c r="F14" s="11">
        <v>0</v>
      </c>
      <c r="G14" s="46">
        <f t="shared" si="0"/>
        <v>109</v>
      </c>
      <c r="H14" s="59" t="s">
        <v>90</v>
      </c>
      <c r="I14" s="27"/>
    </row>
    <row r="15" spans="1:10">
      <c r="A15" s="4" t="s">
        <v>9</v>
      </c>
      <c r="B15" s="30">
        <v>13462</v>
      </c>
      <c r="C15" s="30">
        <v>1264</v>
      </c>
      <c r="D15" s="30">
        <v>378</v>
      </c>
      <c r="E15" s="30">
        <v>3</v>
      </c>
      <c r="F15" s="30">
        <v>84</v>
      </c>
      <c r="G15" s="30">
        <f t="shared" si="0"/>
        <v>15191</v>
      </c>
      <c r="H15" s="59" t="s">
        <v>91</v>
      </c>
      <c r="J15" s="28"/>
    </row>
    <row r="16" spans="1:10">
      <c r="A16" s="7" t="s">
        <v>10</v>
      </c>
      <c r="B16" s="11">
        <v>279</v>
      </c>
      <c r="C16" s="11">
        <v>8</v>
      </c>
      <c r="D16" s="11">
        <v>3</v>
      </c>
      <c r="E16" s="11">
        <v>0</v>
      </c>
      <c r="F16" s="11">
        <v>0</v>
      </c>
      <c r="G16" s="46">
        <f t="shared" si="0"/>
        <v>290</v>
      </c>
      <c r="H16" s="59" t="s">
        <v>92</v>
      </c>
      <c r="J16" s="27"/>
    </row>
    <row r="17" spans="1:10">
      <c r="A17" s="4" t="s">
        <v>33</v>
      </c>
      <c r="B17" s="30">
        <v>2465</v>
      </c>
      <c r="C17" s="30">
        <v>108</v>
      </c>
      <c r="D17" s="30">
        <v>64</v>
      </c>
      <c r="E17" s="30">
        <v>7</v>
      </c>
      <c r="F17" s="30">
        <v>0</v>
      </c>
      <c r="G17" s="30">
        <f t="shared" si="0"/>
        <v>2644</v>
      </c>
      <c r="H17" s="59" t="s">
        <v>93</v>
      </c>
      <c r="J17" s="28"/>
    </row>
    <row r="18" spans="1:10">
      <c r="A18" s="7" t="s">
        <v>11</v>
      </c>
      <c r="B18" s="11">
        <v>2644</v>
      </c>
      <c r="C18" s="11">
        <v>46</v>
      </c>
      <c r="D18" s="11">
        <v>13</v>
      </c>
      <c r="E18" s="11">
        <v>0</v>
      </c>
      <c r="F18" s="11">
        <v>0</v>
      </c>
      <c r="G18" s="46">
        <f t="shared" si="0"/>
        <v>2703</v>
      </c>
      <c r="H18" s="59" t="s">
        <v>94</v>
      </c>
      <c r="J18" s="27"/>
    </row>
    <row r="19" spans="1:10">
      <c r="A19" s="4" t="s">
        <v>12</v>
      </c>
      <c r="B19" s="30">
        <v>106</v>
      </c>
      <c r="C19" s="30">
        <v>91</v>
      </c>
      <c r="D19" s="30">
        <v>55</v>
      </c>
      <c r="E19" s="30">
        <v>0</v>
      </c>
      <c r="F19" s="30">
        <v>0</v>
      </c>
      <c r="G19" s="30">
        <f t="shared" si="0"/>
        <v>252</v>
      </c>
      <c r="H19" s="59" t="s">
        <v>95</v>
      </c>
      <c r="J19" s="28"/>
    </row>
    <row r="20" spans="1:10">
      <c r="A20" s="7" t="s">
        <v>13</v>
      </c>
      <c r="B20" s="11">
        <v>903</v>
      </c>
      <c r="C20" s="11">
        <v>0</v>
      </c>
      <c r="D20" s="11">
        <v>0</v>
      </c>
      <c r="E20" s="11">
        <v>0</v>
      </c>
      <c r="F20" s="11">
        <v>0</v>
      </c>
      <c r="G20" s="46">
        <f t="shared" si="0"/>
        <v>903</v>
      </c>
      <c r="H20" s="59" t="s">
        <v>96</v>
      </c>
      <c r="J20" s="27"/>
    </row>
    <row r="21" spans="1:10">
      <c r="A21" s="4" t="s">
        <v>14</v>
      </c>
      <c r="B21" s="30">
        <v>1965</v>
      </c>
      <c r="C21" s="30">
        <v>671</v>
      </c>
      <c r="D21" s="30">
        <v>146</v>
      </c>
      <c r="E21" s="30">
        <v>0</v>
      </c>
      <c r="F21" s="30">
        <v>0</v>
      </c>
      <c r="G21" s="30">
        <f t="shared" si="0"/>
        <v>2782</v>
      </c>
      <c r="H21" s="59" t="s">
        <v>97</v>
      </c>
      <c r="J21" s="28"/>
    </row>
    <row r="22" spans="1:10">
      <c r="A22" s="7" t="s">
        <v>15</v>
      </c>
      <c r="B22" s="11">
        <v>1114</v>
      </c>
      <c r="C22" s="11">
        <v>80</v>
      </c>
      <c r="D22" s="11">
        <v>3</v>
      </c>
      <c r="E22" s="11">
        <v>0</v>
      </c>
      <c r="F22" s="11">
        <v>0</v>
      </c>
      <c r="G22" s="46">
        <f t="shared" si="0"/>
        <v>1197</v>
      </c>
      <c r="H22" s="59" t="s">
        <v>98</v>
      </c>
      <c r="J22" s="27"/>
    </row>
    <row r="23" spans="1:10">
      <c r="A23" s="4" t="s">
        <v>16</v>
      </c>
      <c r="B23" s="30">
        <v>440</v>
      </c>
      <c r="C23" s="30">
        <v>7</v>
      </c>
      <c r="D23" s="30">
        <v>2</v>
      </c>
      <c r="E23" s="30">
        <v>0</v>
      </c>
      <c r="F23" s="30">
        <v>0</v>
      </c>
      <c r="G23" s="30">
        <f t="shared" si="0"/>
        <v>449</v>
      </c>
      <c r="H23" s="59" t="s">
        <v>99</v>
      </c>
      <c r="J23" s="28"/>
    </row>
    <row r="24" spans="1:10">
      <c r="A24" s="7" t="s">
        <v>17</v>
      </c>
      <c r="B24" s="11">
        <v>261</v>
      </c>
      <c r="C24" s="11">
        <v>12</v>
      </c>
      <c r="D24" s="11">
        <v>0</v>
      </c>
      <c r="E24" s="11">
        <v>0</v>
      </c>
      <c r="F24" s="11">
        <v>0</v>
      </c>
      <c r="G24" s="46">
        <f t="shared" si="0"/>
        <v>273</v>
      </c>
      <c r="H24" s="59" t="s">
        <v>100</v>
      </c>
      <c r="J24" s="27"/>
    </row>
    <row r="25" spans="1:10">
      <c r="A25" s="4" t="s">
        <v>18</v>
      </c>
      <c r="B25" s="30">
        <v>890</v>
      </c>
      <c r="C25" s="30">
        <v>412</v>
      </c>
      <c r="D25" s="30">
        <v>34</v>
      </c>
      <c r="E25" s="30">
        <v>0</v>
      </c>
      <c r="F25" s="30">
        <v>0</v>
      </c>
      <c r="G25" s="30">
        <f t="shared" si="0"/>
        <v>1336</v>
      </c>
      <c r="H25" s="59" t="s">
        <v>101</v>
      </c>
      <c r="J25" s="28"/>
    </row>
    <row r="26" spans="1:10">
      <c r="A26" s="7" t="s">
        <v>19</v>
      </c>
      <c r="B26" s="11">
        <v>882</v>
      </c>
      <c r="C26" s="11">
        <v>25</v>
      </c>
      <c r="D26" s="11">
        <v>32</v>
      </c>
      <c r="E26" s="11">
        <v>0</v>
      </c>
      <c r="F26" s="11">
        <v>40</v>
      </c>
      <c r="G26" s="46">
        <f t="shared" si="0"/>
        <v>979</v>
      </c>
      <c r="H26" s="59" t="s">
        <v>102</v>
      </c>
      <c r="J26" s="27"/>
    </row>
    <row r="27" spans="1:10">
      <c r="A27" s="4" t="s">
        <v>20</v>
      </c>
      <c r="B27" s="30">
        <v>1623</v>
      </c>
      <c r="C27" s="30">
        <v>36</v>
      </c>
      <c r="D27" s="30">
        <v>5</v>
      </c>
      <c r="E27" s="30">
        <v>0</v>
      </c>
      <c r="F27" s="30">
        <v>0</v>
      </c>
      <c r="G27" s="30">
        <f t="shared" si="0"/>
        <v>1664</v>
      </c>
      <c r="H27" s="59" t="s">
        <v>108</v>
      </c>
      <c r="J27" s="28"/>
    </row>
    <row r="28" spans="1:10">
      <c r="A28" s="7" t="s">
        <v>21</v>
      </c>
      <c r="B28" s="11">
        <v>4522</v>
      </c>
      <c r="C28" s="11">
        <v>29</v>
      </c>
      <c r="D28" s="11">
        <v>4</v>
      </c>
      <c r="E28" s="11">
        <v>0</v>
      </c>
      <c r="F28" s="11">
        <v>0</v>
      </c>
      <c r="G28" s="46">
        <f t="shared" si="0"/>
        <v>4555</v>
      </c>
      <c r="H28" s="59" t="s">
        <v>103</v>
      </c>
      <c r="J28" s="27"/>
    </row>
    <row r="29" spans="1:10">
      <c r="A29" s="4" t="s">
        <v>22</v>
      </c>
      <c r="B29" s="30">
        <v>12</v>
      </c>
      <c r="C29" s="30">
        <v>101</v>
      </c>
      <c r="D29" s="30">
        <v>122</v>
      </c>
      <c r="E29" s="30">
        <v>0</v>
      </c>
      <c r="F29" s="30">
        <v>11</v>
      </c>
      <c r="G29" s="30">
        <f t="shared" si="0"/>
        <v>246</v>
      </c>
      <c r="H29" s="59" t="s">
        <v>104</v>
      </c>
      <c r="J29" s="28"/>
    </row>
    <row r="30" spans="1:10">
      <c r="A30" s="7" t="s">
        <v>23</v>
      </c>
      <c r="B30" s="11">
        <v>718</v>
      </c>
      <c r="C30" s="11">
        <v>23</v>
      </c>
      <c r="D30" s="11">
        <v>3</v>
      </c>
      <c r="E30" s="11">
        <v>0</v>
      </c>
      <c r="F30" s="11">
        <v>0</v>
      </c>
      <c r="G30" s="46">
        <f t="shared" si="0"/>
        <v>744</v>
      </c>
      <c r="H30" s="59" t="s">
        <v>105</v>
      </c>
      <c r="J30" s="27"/>
    </row>
    <row r="31" spans="1:10">
      <c r="A31" s="4" t="s">
        <v>24</v>
      </c>
      <c r="B31" s="30">
        <v>647</v>
      </c>
      <c r="C31" s="30">
        <v>132</v>
      </c>
      <c r="D31" s="30">
        <v>26</v>
      </c>
      <c r="E31" s="30">
        <v>0</v>
      </c>
      <c r="F31" s="30">
        <v>0</v>
      </c>
      <c r="G31" s="30">
        <f t="shared" si="0"/>
        <v>805</v>
      </c>
      <c r="H31" s="59" t="s">
        <v>106</v>
      </c>
      <c r="J31" s="28"/>
    </row>
    <row r="32" spans="1:10">
      <c r="A32" s="7" t="s">
        <v>25</v>
      </c>
      <c r="B32" s="11">
        <v>484</v>
      </c>
      <c r="C32" s="11">
        <v>68</v>
      </c>
      <c r="D32" s="11">
        <v>36</v>
      </c>
      <c r="E32" s="11">
        <v>0</v>
      </c>
      <c r="F32" s="11">
        <v>0</v>
      </c>
      <c r="G32" s="46">
        <f t="shared" si="0"/>
        <v>588</v>
      </c>
      <c r="H32" s="59" t="s">
        <v>107</v>
      </c>
      <c r="J32" s="27"/>
    </row>
    <row r="33" spans="1:10">
      <c r="A33" s="4" t="s">
        <v>26</v>
      </c>
      <c r="B33" s="30">
        <v>593</v>
      </c>
      <c r="C33" s="30">
        <v>66</v>
      </c>
      <c r="D33" s="30">
        <v>1</v>
      </c>
      <c r="E33" s="30">
        <v>0</v>
      </c>
      <c r="F33" s="30">
        <v>0</v>
      </c>
      <c r="G33" s="30">
        <f t="shared" si="0"/>
        <v>660</v>
      </c>
      <c r="H33" s="59" t="s">
        <v>109</v>
      </c>
      <c r="J33" s="28"/>
    </row>
    <row r="34" spans="1:10">
      <c r="A34" s="7" t="s">
        <v>27</v>
      </c>
      <c r="B34" s="11">
        <v>819</v>
      </c>
      <c r="C34" s="11">
        <v>61</v>
      </c>
      <c r="D34" s="11">
        <v>6</v>
      </c>
      <c r="E34" s="11">
        <v>0</v>
      </c>
      <c r="F34" s="11">
        <v>0</v>
      </c>
      <c r="G34" s="46">
        <f t="shared" si="0"/>
        <v>886</v>
      </c>
      <c r="H34" s="59" t="s">
        <v>110</v>
      </c>
      <c r="J34" s="27"/>
    </row>
    <row r="35" spans="1:10">
      <c r="A35" s="4" t="s">
        <v>28</v>
      </c>
      <c r="B35" s="30">
        <v>1042</v>
      </c>
      <c r="C35" s="30">
        <v>0</v>
      </c>
      <c r="D35" s="30">
        <v>0</v>
      </c>
      <c r="E35" s="30">
        <v>17</v>
      </c>
      <c r="F35" s="30">
        <v>0</v>
      </c>
      <c r="G35" s="30">
        <f t="shared" si="0"/>
        <v>1059</v>
      </c>
      <c r="H35" s="59" t="s">
        <v>111</v>
      </c>
      <c r="J35" s="28"/>
    </row>
    <row r="36" spans="1:10">
      <c r="A36" s="7" t="s">
        <v>29</v>
      </c>
      <c r="B36" s="11">
        <v>2103</v>
      </c>
      <c r="C36" s="11">
        <v>67</v>
      </c>
      <c r="D36" s="11">
        <v>4</v>
      </c>
      <c r="E36" s="11">
        <v>0</v>
      </c>
      <c r="F36" s="11">
        <v>1</v>
      </c>
      <c r="G36" s="46">
        <f t="shared" si="0"/>
        <v>2175</v>
      </c>
      <c r="H36" s="59" t="s">
        <v>112</v>
      </c>
      <c r="J36" s="27"/>
    </row>
    <row r="37" spans="1:10">
      <c r="A37" s="4" t="s">
        <v>30</v>
      </c>
      <c r="B37" s="30">
        <v>433</v>
      </c>
      <c r="C37" s="30">
        <v>39</v>
      </c>
      <c r="D37" s="30">
        <v>11</v>
      </c>
      <c r="E37" s="30">
        <v>0</v>
      </c>
      <c r="F37" s="30">
        <v>0</v>
      </c>
      <c r="G37" s="30">
        <f t="shared" si="0"/>
        <v>483</v>
      </c>
      <c r="H37" s="59" t="s">
        <v>113</v>
      </c>
      <c r="J37" s="28"/>
    </row>
    <row r="38" spans="1:10">
      <c r="A38" s="7" t="s">
        <v>31</v>
      </c>
      <c r="B38" s="11">
        <v>88</v>
      </c>
      <c r="C38" s="11">
        <v>23</v>
      </c>
      <c r="D38" s="11">
        <v>5</v>
      </c>
      <c r="E38" s="11">
        <v>1</v>
      </c>
      <c r="F38" s="11">
        <v>0</v>
      </c>
      <c r="G38" s="46">
        <f t="shared" si="0"/>
        <v>117</v>
      </c>
      <c r="H38" s="59" t="s">
        <v>114</v>
      </c>
      <c r="J38" s="27"/>
    </row>
    <row r="39" spans="1:10" ht="8.25" customHeight="1">
      <c r="B39" s="24"/>
      <c r="C39" s="24"/>
      <c r="D39" s="24"/>
      <c r="E39" s="24"/>
      <c r="F39" s="24"/>
      <c r="G39" s="27"/>
    </row>
    <row r="40" spans="1:10" ht="21.75" customHeight="1">
      <c r="A40" s="3" t="s">
        <v>39</v>
      </c>
      <c r="B40" s="37">
        <f>SUM(B7:B38)</f>
        <v>41100</v>
      </c>
      <c r="C40" s="37">
        <f>SUM(C7:C38)</f>
        <v>3845</v>
      </c>
      <c r="D40" s="37">
        <f>SUM(D7:D38)</f>
        <v>1381</v>
      </c>
      <c r="E40" s="37">
        <f>SUM(E7:E38)</f>
        <v>82</v>
      </c>
      <c r="F40" s="37">
        <f>SUM(F7:F38)</f>
        <v>250</v>
      </c>
      <c r="G40" s="37">
        <f>B40+C40+D40+E40+F40</f>
        <v>46658</v>
      </c>
    </row>
    <row r="41" spans="1:10">
      <c r="B41" s="60">
        <f>B40*100/$G$40</f>
        <v>88.087787732007371</v>
      </c>
      <c r="C41" s="60">
        <f t="shared" ref="C41:F41" si="1">C40*100/$G$40</f>
        <v>8.2408161515710052</v>
      </c>
      <c r="D41" s="60">
        <f t="shared" si="1"/>
        <v>2.9598353980024861</v>
      </c>
      <c r="E41" s="60">
        <f t="shared" si="1"/>
        <v>0.1757469244288225</v>
      </c>
      <c r="F41" s="60">
        <f t="shared" si="1"/>
        <v>0.53581379399031248</v>
      </c>
      <c r="G41" s="60">
        <f>SUM(B41:F41)</f>
        <v>100</v>
      </c>
    </row>
  </sheetData>
  <mergeCells count="1">
    <mergeCell ref="A3:H3"/>
  </mergeCells>
  <phoneticPr fontId="0" type="noConversion"/>
  <printOptions horizontalCentered="1"/>
  <pageMargins left="0.39370078740157483" right="0.74803149606299213" top="0.59055118110236227" bottom="0.98425196850393704" header="0" footer="0"/>
  <pageSetup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I41"/>
  <sheetViews>
    <sheetView zoomScaleNormal="100" workbookViewId="0">
      <selection activeCell="I19" sqref="I19"/>
    </sheetView>
  </sheetViews>
  <sheetFormatPr baseColWidth="10" defaultRowHeight="15"/>
  <cols>
    <col min="1" max="1" width="22.42578125" style="7" customWidth="1"/>
    <col min="2" max="2" width="8.28515625" style="7" bestFit="1" customWidth="1"/>
    <col min="3" max="3" width="11.7109375" style="7" bestFit="1" customWidth="1"/>
    <col min="4" max="4" width="10" style="7" bestFit="1" customWidth="1"/>
    <col min="5" max="5" width="10" style="7" customWidth="1"/>
    <col min="6" max="6" width="9.5703125" style="7" customWidth="1"/>
    <col min="7" max="7" width="10.42578125" style="7" customWidth="1"/>
    <col min="8" max="8" width="9.7109375" style="7" customWidth="1"/>
    <col min="9" max="16384" width="11.42578125" style="7"/>
  </cols>
  <sheetData>
    <row r="3" spans="1:9" ht="21" customHeight="1">
      <c r="A3" s="83" t="s">
        <v>124</v>
      </c>
      <c r="B3" s="83"/>
      <c r="C3" s="83"/>
      <c r="D3" s="83"/>
      <c r="E3" s="83"/>
      <c r="F3" s="83"/>
      <c r="G3" s="83"/>
      <c r="H3" s="83"/>
      <c r="I3" s="83"/>
    </row>
    <row r="5" spans="1:9" ht="26.25" customHeight="1">
      <c r="A5" s="21" t="s">
        <v>66</v>
      </c>
      <c r="B5" s="36" t="s">
        <v>35</v>
      </c>
      <c r="C5" s="36" t="s">
        <v>51</v>
      </c>
      <c r="D5" s="36" t="s">
        <v>36</v>
      </c>
      <c r="E5" s="36" t="s">
        <v>52</v>
      </c>
      <c r="F5" s="36" t="s">
        <v>50</v>
      </c>
      <c r="G5" s="36" t="s">
        <v>32</v>
      </c>
      <c r="H5" s="36" t="s">
        <v>39</v>
      </c>
    </row>
    <row r="6" spans="1:9" ht="9" customHeight="1">
      <c r="B6" s="12"/>
      <c r="C6" s="12"/>
      <c r="D6" s="12"/>
      <c r="E6" s="12"/>
      <c r="F6" s="12"/>
      <c r="G6" s="12"/>
      <c r="H6" s="12"/>
    </row>
    <row r="7" spans="1:9">
      <c r="A7" s="4" t="s">
        <v>1</v>
      </c>
      <c r="B7" s="30">
        <v>0</v>
      </c>
      <c r="C7" s="30">
        <v>168</v>
      </c>
      <c r="D7" s="30">
        <v>0</v>
      </c>
      <c r="E7" s="30">
        <v>0</v>
      </c>
      <c r="F7" s="30">
        <v>2</v>
      </c>
      <c r="G7" s="30">
        <v>38</v>
      </c>
      <c r="H7" s="30">
        <f>SUM(B7:G7)</f>
        <v>208</v>
      </c>
      <c r="I7" s="59" t="s">
        <v>83</v>
      </c>
    </row>
    <row r="8" spans="1:9">
      <c r="A8" s="7" t="s">
        <v>2</v>
      </c>
      <c r="B8" s="11">
        <v>10</v>
      </c>
      <c r="C8" s="11">
        <v>398</v>
      </c>
      <c r="D8" s="11">
        <v>0</v>
      </c>
      <c r="E8" s="11">
        <v>0</v>
      </c>
      <c r="F8" s="11">
        <v>98</v>
      </c>
      <c r="G8" s="11">
        <v>184</v>
      </c>
      <c r="H8" s="46">
        <f t="shared" ref="H8:H38" si="0">SUM(B8:G8)</f>
        <v>690</v>
      </c>
      <c r="I8" s="59" t="s">
        <v>84</v>
      </c>
    </row>
    <row r="9" spans="1:9">
      <c r="A9" s="4" t="s">
        <v>3</v>
      </c>
      <c r="B9" s="30">
        <v>0</v>
      </c>
      <c r="C9" s="30">
        <v>134</v>
      </c>
      <c r="D9" s="30">
        <v>0</v>
      </c>
      <c r="E9" s="30">
        <v>0</v>
      </c>
      <c r="F9" s="30">
        <v>1</v>
      </c>
      <c r="G9" s="30">
        <v>126</v>
      </c>
      <c r="H9" s="30">
        <f t="shared" si="0"/>
        <v>261</v>
      </c>
      <c r="I9" s="59" t="s">
        <v>85</v>
      </c>
    </row>
    <row r="10" spans="1:9">
      <c r="A10" s="7" t="s">
        <v>4</v>
      </c>
      <c r="B10" s="11">
        <v>0</v>
      </c>
      <c r="C10" s="11">
        <v>155</v>
      </c>
      <c r="D10" s="11">
        <v>0</v>
      </c>
      <c r="E10" s="11">
        <v>0</v>
      </c>
      <c r="F10" s="11">
        <v>0</v>
      </c>
      <c r="G10" s="11">
        <v>32</v>
      </c>
      <c r="H10" s="46">
        <f t="shared" si="0"/>
        <v>187</v>
      </c>
      <c r="I10" s="59" t="s">
        <v>86</v>
      </c>
    </row>
    <row r="11" spans="1:9">
      <c r="A11" s="4" t="s">
        <v>7</v>
      </c>
      <c r="B11" s="30">
        <v>15</v>
      </c>
      <c r="C11" s="30">
        <v>907</v>
      </c>
      <c r="D11" s="30">
        <v>0</v>
      </c>
      <c r="E11" s="30">
        <v>4</v>
      </c>
      <c r="F11" s="30">
        <v>60</v>
      </c>
      <c r="G11" s="30">
        <v>112</v>
      </c>
      <c r="H11" s="30">
        <f t="shared" si="0"/>
        <v>1098</v>
      </c>
      <c r="I11" s="59" t="s">
        <v>87</v>
      </c>
    </row>
    <row r="12" spans="1:9">
      <c r="A12" s="7" t="s">
        <v>8</v>
      </c>
      <c r="B12" s="11">
        <v>0</v>
      </c>
      <c r="C12" s="11">
        <v>136</v>
      </c>
      <c r="D12" s="11">
        <v>0</v>
      </c>
      <c r="E12" s="11">
        <v>0</v>
      </c>
      <c r="F12" s="11">
        <v>80</v>
      </c>
      <c r="G12" s="11">
        <v>105</v>
      </c>
      <c r="H12" s="46">
        <f t="shared" si="0"/>
        <v>321</v>
      </c>
      <c r="I12" s="59" t="s">
        <v>88</v>
      </c>
    </row>
    <row r="13" spans="1:9">
      <c r="A13" s="4" t="s">
        <v>5</v>
      </c>
      <c r="B13" s="30">
        <v>0</v>
      </c>
      <c r="C13" s="30">
        <v>733</v>
      </c>
      <c r="D13" s="30">
        <v>0</v>
      </c>
      <c r="E13" s="30">
        <v>15</v>
      </c>
      <c r="F13" s="30">
        <v>12</v>
      </c>
      <c r="G13" s="30">
        <v>43</v>
      </c>
      <c r="H13" s="30">
        <f t="shared" si="0"/>
        <v>803</v>
      </c>
      <c r="I13" s="59" t="s">
        <v>89</v>
      </c>
    </row>
    <row r="14" spans="1:9">
      <c r="A14" s="7" t="s">
        <v>6</v>
      </c>
      <c r="B14" s="11">
        <v>0</v>
      </c>
      <c r="C14" s="11">
        <v>80</v>
      </c>
      <c r="D14" s="11">
        <v>0</v>
      </c>
      <c r="E14" s="11">
        <v>0</v>
      </c>
      <c r="F14" s="11">
        <v>0</v>
      </c>
      <c r="G14" s="11">
        <v>29</v>
      </c>
      <c r="H14" s="46">
        <f t="shared" si="0"/>
        <v>109</v>
      </c>
      <c r="I14" s="59" t="s">
        <v>90</v>
      </c>
    </row>
    <row r="15" spans="1:9">
      <c r="A15" s="4" t="s">
        <v>9</v>
      </c>
      <c r="B15" s="30">
        <v>659</v>
      </c>
      <c r="C15" s="30">
        <v>8425</v>
      </c>
      <c r="D15" s="30">
        <v>308</v>
      </c>
      <c r="E15" s="30">
        <v>18</v>
      </c>
      <c r="F15" s="30">
        <v>4138</v>
      </c>
      <c r="G15" s="30">
        <v>1643</v>
      </c>
      <c r="H15" s="30">
        <f t="shared" si="0"/>
        <v>15191</v>
      </c>
      <c r="I15" s="59" t="s">
        <v>91</v>
      </c>
    </row>
    <row r="16" spans="1:9">
      <c r="A16" s="7" t="s">
        <v>10</v>
      </c>
      <c r="B16" s="11">
        <v>0</v>
      </c>
      <c r="C16" s="11">
        <v>271</v>
      </c>
      <c r="D16" s="11">
        <v>0</v>
      </c>
      <c r="E16" s="11">
        <v>6</v>
      </c>
      <c r="F16" s="11">
        <v>2</v>
      </c>
      <c r="G16" s="11">
        <v>11</v>
      </c>
      <c r="H16" s="46">
        <f t="shared" si="0"/>
        <v>290</v>
      </c>
      <c r="I16" s="59" t="s">
        <v>92</v>
      </c>
    </row>
    <row r="17" spans="1:9">
      <c r="A17" s="4" t="s">
        <v>33</v>
      </c>
      <c r="B17" s="30">
        <v>46</v>
      </c>
      <c r="C17" s="30">
        <v>2352</v>
      </c>
      <c r="D17" s="30">
        <v>0</v>
      </c>
      <c r="E17" s="30">
        <v>0</v>
      </c>
      <c r="F17" s="30">
        <v>65</v>
      </c>
      <c r="G17" s="30">
        <v>181</v>
      </c>
      <c r="H17" s="30">
        <f t="shared" si="0"/>
        <v>2644</v>
      </c>
      <c r="I17" s="59" t="s">
        <v>93</v>
      </c>
    </row>
    <row r="18" spans="1:9">
      <c r="A18" s="7" t="s">
        <v>11</v>
      </c>
      <c r="B18" s="11">
        <v>0</v>
      </c>
      <c r="C18" s="11">
        <v>1732</v>
      </c>
      <c r="D18" s="11">
        <v>0</v>
      </c>
      <c r="E18" s="11">
        <v>4</v>
      </c>
      <c r="F18" s="11">
        <v>904</v>
      </c>
      <c r="G18" s="11">
        <v>63</v>
      </c>
      <c r="H18" s="46">
        <f t="shared" si="0"/>
        <v>2703</v>
      </c>
      <c r="I18" s="59" t="s">
        <v>94</v>
      </c>
    </row>
    <row r="19" spans="1:9">
      <c r="A19" s="4" t="s">
        <v>12</v>
      </c>
      <c r="B19" s="30">
        <v>0</v>
      </c>
      <c r="C19" s="30">
        <v>98</v>
      </c>
      <c r="D19" s="30">
        <v>0</v>
      </c>
      <c r="E19" s="30">
        <v>8</v>
      </c>
      <c r="F19" s="30">
        <v>0</v>
      </c>
      <c r="G19" s="30">
        <v>146</v>
      </c>
      <c r="H19" s="30">
        <f t="shared" si="0"/>
        <v>252</v>
      </c>
      <c r="I19" s="59" t="s">
        <v>95</v>
      </c>
    </row>
    <row r="20" spans="1:9">
      <c r="A20" s="7" t="s">
        <v>13</v>
      </c>
      <c r="B20" s="11">
        <v>0</v>
      </c>
      <c r="C20" s="11">
        <v>816</v>
      </c>
      <c r="D20" s="11">
        <v>0</v>
      </c>
      <c r="E20" s="11">
        <v>1</v>
      </c>
      <c r="F20" s="11">
        <v>86</v>
      </c>
      <c r="G20" s="11">
        <v>0</v>
      </c>
      <c r="H20" s="46">
        <f t="shared" si="0"/>
        <v>903</v>
      </c>
      <c r="I20" s="59" t="s">
        <v>96</v>
      </c>
    </row>
    <row r="21" spans="1:9">
      <c r="A21" s="4" t="s">
        <v>14</v>
      </c>
      <c r="B21" s="30">
        <v>1</v>
      </c>
      <c r="C21" s="30">
        <v>1683</v>
      </c>
      <c r="D21" s="30">
        <v>0</v>
      </c>
      <c r="E21" s="30">
        <v>2</v>
      </c>
      <c r="F21" s="30">
        <v>272</v>
      </c>
      <c r="G21" s="30">
        <v>824</v>
      </c>
      <c r="H21" s="30">
        <f t="shared" si="0"/>
        <v>2782</v>
      </c>
      <c r="I21" s="59" t="s">
        <v>97</v>
      </c>
    </row>
    <row r="22" spans="1:9">
      <c r="A22" s="7" t="s">
        <v>15</v>
      </c>
      <c r="B22" s="11">
        <v>30</v>
      </c>
      <c r="C22" s="11">
        <v>1012</v>
      </c>
      <c r="D22" s="11">
        <v>10</v>
      </c>
      <c r="E22" s="11">
        <v>23</v>
      </c>
      <c r="F22" s="11">
        <v>39</v>
      </c>
      <c r="G22" s="11">
        <v>83</v>
      </c>
      <c r="H22" s="46">
        <f t="shared" si="0"/>
        <v>1197</v>
      </c>
      <c r="I22" s="59" t="s">
        <v>98</v>
      </c>
    </row>
    <row r="23" spans="1:9">
      <c r="A23" s="4" t="s">
        <v>16</v>
      </c>
      <c r="B23" s="30">
        <v>0</v>
      </c>
      <c r="C23" s="30">
        <v>400</v>
      </c>
      <c r="D23" s="30">
        <v>0</v>
      </c>
      <c r="E23" s="30">
        <v>0</v>
      </c>
      <c r="F23" s="30">
        <v>40</v>
      </c>
      <c r="G23" s="30">
        <v>9</v>
      </c>
      <c r="H23" s="30">
        <f t="shared" si="0"/>
        <v>449</v>
      </c>
      <c r="I23" s="59" t="s">
        <v>99</v>
      </c>
    </row>
    <row r="24" spans="1:9">
      <c r="A24" s="7" t="s">
        <v>17</v>
      </c>
      <c r="B24" s="11">
        <v>0</v>
      </c>
      <c r="C24" s="11">
        <v>258</v>
      </c>
      <c r="D24" s="11">
        <v>0</v>
      </c>
      <c r="E24" s="11">
        <v>1</v>
      </c>
      <c r="F24" s="11">
        <v>2</v>
      </c>
      <c r="G24" s="11">
        <v>12</v>
      </c>
      <c r="H24" s="46">
        <f t="shared" si="0"/>
        <v>273</v>
      </c>
      <c r="I24" s="59" t="s">
        <v>100</v>
      </c>
    </row>
    <row r="25" spans="1:9">
      <c r="A25" s="4" t="s">
        <v>18</v>
      </c>
      <c r="B25" s="30">
        <v>4</v>
      </c>
      <c r="C25" s="30">
        <v>394</v>
      </c>
      <c r="D25" s="30">
        <v>3</v>
      </c>
      <c r="E25" s="30">
        <v>1</v>
      </c>
      <c r="F25" s="30">
        <v>480</v>
      </c>
      <c r="G25" s="30">
        <v>454</v>
      </c>
      <c r="H25" s="30">
        <f t="shared" si="0"/>
        <v>1336</v>
      </c>
      <c r="I25" s="59" t="s">
        <v>101</v>
      </c>
    </row>
    <row r="26" spans="1:9">
      <c r="A26" s="7" t="s">
        <v>19</v>
      </c>
      <c r="B26" s="11">
        <v>0</v>
      </c>
      <c r="C26" s="11">
        <v>902</v>
      </c>
      <c r="D26" s="11">
        <v>0</v>
      </c>
      <c r="E26" s="11">
        <v>0</v>
      </c>
      <c r="F26" s="11">
        <v>20</v>
      </c>
      <c r="G26" s="11">
        <v>57</v>
      </c>
      <c r="H26" s="46">
        <f t="shared" si="0"/>
        <v>979</v>
      </c>
      <c r="I26" s="59" t="s">
        <v>102</v>
      </c>
    </row>
    <row r="27" spans="1:9">
      <c r="A27" s="4" t="s">
        <v>20</v>
      </c>
      <c r="B27" s="30">
        <v>34</v>
      </c>
      <c r="C27" s="30">
        <v>1494</v>
      </c>
      <c r="D27" s="30">
        <v>0</v>
      </c>
      <c r="E27" s="30">
        <v>0</v>
      </c>
      <c r="F27" s="30">
        <v>80</v>
      </c>
      <c r="G27" s="30">
        <v>56</v>
      </c>
      <c r="H27" s="30">
        <f t="shared" si="0"/>
        <v>1664</v>
      </c>
      <c r="I27" s="59" t="s">
        <v>108</v>
      </c>
    </row>
    <row r="28" spans="1:9">
      <c r="A28" s="7" t="s">
        <v>21</v>
      </c>
      <c r="B28" s="11">
        <v>26</v>
      </c>
      <c r="C28" s="11">
        <v>1084</v>
      </c>
      <c r="D28" s="11">
        <v>70</v>
      </c>
      <c r="E28" s="11">
        <v>4</v>
      </c>
      <c r="F28" s="11">
        <v>3338</v>
      </c>
      <c r="G28" s="11">
        <v>33</v>
      </c>
      <c r="H28" s="46">
        <f t="shared" si="0"/>
        <v>4555</v>
      </c>
      <c r="I28" s="59" t="s">
        <v>103</v>
      </c>
    </row>
    <row r="29" spans="1:9">
      <c r="A29" s="4" t="s">
        <v>22</v>
      </c>
      <c r="B29" s="30">
        <v>0</v>
      </c>
      <c r="C29" s="30">
        <v>16</v>
      </c>
      <c r="D29" s="30">
        <v>0</v>
      </c>
      <c r="E29" s="30">
        <v>1</v>
      </c>
      <c r="F29" s="30">
        <v>6</v>
      </c>
      <c r="G29" s="30">
        <v>223</v>
      </c>
      <c r="H29" s="30">
        <f t="shared" si="0"/>
        <v>246</v>
      </c>
      <c r="I29" s="59" t="s">
        <v>104</v>
      </c>
    </row>
    <row r="30" spans="1:9">
      <c r="A30" s="7" t="s">
        <v>23</v>
      </c>
      <c r="B30" s="11">
        <v>3</v>
      </c>
      <c r="C30" s="11">
        <v>580</v>
      </c>
      <c r="D30" s="11">
        <v>5</v>
      </c>
      <c r="E30" s="11">
        <v>9</v>
      </c>
      <c r="F30" s="11">
        <v>121</v>
      </c>
      <c r="G30" s="11">
        <v>26</v>
      </c>
      <c r="H30" s="46">
        <f t="shared" si="0"/>
        <v>744</v>
      </c>
      <c r="I30" s="59" t="s">
        <v>105</v>
      </c>
    </row>
    <row r="31" spans="1:9">
      <c r="A31" s="4" t="s">
        <v>24</v>
      </c>
      <c r="B31" s="30">
        <v>0</v>
      </c>
      <c r="C31" s="30">
        <v>636</v>
      </c>
      <c r="D31" s="30">
        <v>0</v>
      </c>
      <c r="E31" s="30">
        <v>7</v>
      </c>
      <c r="F31" s="30">
        <v>4</v>
      </c>
      <c r="G31" s="30">
        <v>158</v>
      </c>
      <c r="H31" s="30">
        <f t="shared" si="0"/>
        <v>805</v>
      </c>
      <c r="I31" s="59" t="s">
        <v>106</v>
      </c>
    </row>
    <row r="32" spans="1:9">
      <c r="A32" s="7" t="s">
        <v>25</v>
      </c>
      <c r="B32" s="11">
        <v>0</v>
      </c>
      <c r="C32" s="11">
        <v>340</v>
      </c>
      <c r="D32" s="11">
        <v>0</v>
      </c>
      <c r="E32" s="11">
        <v>3</v>
      </c>
      <c r="F32" s="11">
        <v>131</v>
      </c>
      <c r="G32" s="11">
        <v>114</v>
      </c>
      <c r="H32" s="46">
        <f t="shared" si="0"/>
        <v>588</v>
      </c>
      <c r="I32" s="59" t="s">
        <v>107</v>
      </c>
    </row>
    <row r="33" spans="1:9">
      <c r="A33" s="4" t="s">
        <v>26</v>
      </c>
      <c r="B33" s="30">
        <v>0</v>
      </c>
      <c r="C33" s="30">
        <v>592</v>
      </c>
      <c r="D33" s="30">
        <v>0</v>
      </c>
      <c r="E33" s="30">
        <v>0</v>
      </c>
      <c r="F33" s="30">
        <v>1</v>
      </c>
      <c r="G33" s="30">
        <v>67</v>
      </c>
      <c r="H33" s="30">
        <f t="shared" si="0"/>
        <v>660</v>
      </c>
      <c r="I33" s="59" t="s">
        <v>109</v>
      </c>
    </row>
    <row r="34" spans="1:9">
      <c r="A34" s="7" t="s">
        <v>27</v>
      </c>
      <c r="B34" s="11">
        <v>0</v>
      </c>
      <c r="C34" s="11">
        <v>171</v>
      </c>
      <c r="D34" s="11">
        <v>2</v>
      </c>
      <c r="E34" s="11">
        <v>12</v>
      </c>
      <c r="F34" s="11">
        <v>634</v>
      </c>
      <c r="G34" s="11">
        <v>67</v>
      </c>
      <c r="H34" s="46">
        <f t="shared" si="0"/>
        <v>886</v>
      </c>
      <c r="I34" s="59" t="s">
        <v>110</v>
      </c>
    </row>
    <row r="35" spans="1:9">
      <c r="A35" s="4" t="s">
        <v>28</v>
      </c>
      <c r="B35" s="30">
        <v>0</v>
      </c>
      <c r="C35" s="30">
        <v>736</v>
      </c>
      <c r="D35" s="30">
        <v>0</v>
      </c>
      <c r="E35" s="30">
        <v>0</v>
      </c>
      <c r="F35" s="30">
        <v>323</v>
      </c>
      <c r="G35" s="30">
        <v>0</v>
      </c>
      <c r="H35" s="30">
        <f t="shared" si="0"/>
        <v>1059</v>
      </c>
      <c r="I35" s="59" t="s">
        <v>111</v>
      </c>
    </row>
    <row r="36" spans="1:9">
      <c r="A36" s="7" t="s">
        <v>29</v>
      </c>
      <c r="B36" s="11">
        <v>0</v>
      </c>
      <c r="C36" s="11">
        <v>2071</v>
      </c>
      <c r="D36" s="11">
        <v>0</v>
      </c>
      <c r="E36" s="11">
        <v>4</v>
      </c>
      <c r="F36" s="11">
        <v>29</v>
      </c>
      <c r="G36" s="11">
        <v>71</v>
      </c>
      <c r="H36" s="46">
        <f t="shared" si="0"/>
        <v>2175</v>
      </c>
      <c r="I36" s="59" t="s">
        <v>112</v>
      </c>
    </row>
    <row r="37" spans="1:9">
      <c r="A37" s="4" t="s">
        <v>30</v>
      </c>
      <c r="B37" s="30">
        <v>4</v>
      </c>
      <c r="C37" s="30">
        <v>419</v>
      </c>
      <c r="D37" s="30">
        <v>0</v>
      </c>
      <c r="E37" s="30">
        <v>0</v>
      </c>
      <c r="F37" s="30">
        <v>10</v>
      </c>
      <c r="G37" s="30">
        <v>50</v>
      </c>
      <c r="H37" s="30">
        <f t="shared" si="0"/>
        <v>483</v>
      </c>
      <c r="I37" s="59" t="s">
        <v>113</v>
      </c>
    </row>
    <row r="38" spans="1:9">
      <c r="A38" s="7" t="s">
        <v>31</v>
      </c>
      <c r="B38" s="11">
        <v>0</v>
      </c>
      <c r="C38" s="11">
        <v>89</v>
      </c>
      <c r="D38" s="11">
        <v>0</v>
      </c>
      <c r="E38" s="11">
        <v>0</v>
      </c>
      <c r="F38" s="11">
        <v>0</v>
      </c>
      <c r="G38" s="11">
        <v>28</v>
      </c>
      <c r="H38" s="46">
        <f t="shared" si="0"/>
        <v>117</v>
      </c>
      <c r="I38" s="59" t="s">
        <v>114</v>
      </c>
    </row>
    <row r="39" spans="1:9" ht="10.5" customHeight="1">
      <c r="B39" s="12"/>
      <c r="C39" s="12"/>
      <c r="D39" s="12"/>
      <c r="E39" s="12"/>
      <c r="F39" s="12"/>
      <c r="G39" s="12"/>
      <c r="H39" s="12"/>
    </row>
    <row r="40" spans="1:9" ht="19.5" customHeight="1">
      <c r="A40" s="1" t="s">
        <v>39</v>
      </c>
      <c r="B40" s="37">
        <f t="shared" ref="B40:H40" si="1">SUM(B7:B38)</f>
        <v>832</v>
      </c>
      <c r="C40" s="37">
        <f t="shared" si="1"/>
        <v>29282</v>
      </c>
      <c r="D40" s="37">
        <f t="shared" si="1"/>
        <v>398</v>
      </c>
      <c r="E40" s="37">
        <f t="shared" si="1"/>
        <v>123</v>
      </c>
      <c r="F40" s="37">
        <f t="shared" si="1"/>
        <v>10978</v>
      </c>
      <c r="G40" s="37">
        <f t="shared" si="1"/>
        <v>5045</v>
      </c>
      <c r="H40" s="37">
        <f t="shared" si="1"/>
        <v>46658</v>
      </c>
    </row>
    <row r="41" spans="1:9">
      <c r="B41" s="60">
        <f>B40*100/$H$40</f>
        <v>1.78318830639976</v>
      </c>
      <c r="C41" s="60">
        <f t="shared" ref="C41:G41" si="2">C40*100/$H$40</f>
        <v>62.75879806249732</v>
      </c>
      <c r="D41" s="60">
        <f t="shared" si="2"/>
        <v>0.8530155600325775</v>
      </c>
      <c r="E41" s="60">
        <f t="shared" si="2"/>
        <v>0.26362038664323373</v>
      </c>
      <c r="F41" s="60">
        <f t="shared" si="2"/>
        <v>23.528655321702601</v>
      </c>
      <c r="G41" s="60">
        <f t="shared" si="2"/>
        <v>10.812722362724505</v>
      </c>
      <c r="H41" s="59">
        <f>SUM(B41:G41)</f>
        <v>100</v>
      </c>
    </row>
  </sheetData>
  <mergeCells count="1">
    <mergeCell ref="A3:I3"/>
  </mergeCells>
  <phoneticPr fontId="0" type="noConversion"/>
  <printOptions horizontalCentered="1"/>
  <pageMargins left="0.39370078740157483" right="0.74803149606299213" top="0.47244094488188981" bottom="0.98425196850393704" header="0" footer="0"/>
  <pageSetup scale="8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H41"/>
  <sheetViews>
    <sheetView zoomScaleNormal="100" workbookViewId="0">
      <selection activeCell="A4" sqref="A4"/>
    </sheetView>
  </sheetViews>
  <sheetFormatPr baseColWidth="10" defaultRowHeight="15"/>
  <cols>
    <col min="1" max="1" width="18.5703125" style="7" customWidth="1"/>
    <col min="2" max="2" width="16" style="7" customWidth="1"/>
    <col min="3" max="3" width="12.5703125" style="7" customWidth="1"/>
    <col min="4" max="4" width="8.5703125" style="7" customWidth="1"/>
    <col min="5" max="5" width="9.28515625" style="7" customWidth="1"/>
    <col min="6" max="6" width="9.42578125" style="7" customWidth="1"/>
    <col min="7" max="7" width="10.7109375" style="7" customWidth="1"/>
    <col min="8" max="8" width="10.42578125" style="7" customWidth="1"/>
    <col min="9" max="16384" width="11.42578125" style="7"/>
  </cols>
  <sheetData>
    <row r="3" spans="1:8" ht="17.25">
      <c r="A3" s="74" t="s">
        <v>133</v>
      </c>
      <c r="B3" s="74"/>
      <c r="C3" s="74"/>
      <c r="D3" s="74"/>
      <c r="E3" s="74"/>
      <c r="F3" s="74"/>
      <c r="G3" s="74"/>
      <c r="H3" s="74"/>
    </row>
    <row r="5" spans="1:8" ht="15.75" customHeight="1">
      <c r="A5" s="86" t="s">
        <v>68</v>
      </c>
      <c r="B5" s="84" t="s">
        <v>73</v>
      </c>
      <c r="C5" s="84" t="s">
        <v>69</v>
      </c>
      <c r="D5" s="85" t="s">
        <v>39</v>
      </c>
    </row>
    <row r="6" spans="1:8" ht="16.5" customHeight="1">
      <c r="A6" s="86"/>
      <c r="B6" s="84"/>
      <c r="C6" s="84"/>
      <c r="D6" s="85"/>
    </row>
    <row r="7" spans="1:8" ht="9.75" customHeight="1"/>
    <row r="8" spans="1:8">
      <c r="A8" s="4" t="s">
        <v>1</v>
      </c>
      <c r="B8" s="30">
        <v>208</v>
      </c>
      <c r="C8" s="30">
        <v>0</v>
      </c>
      <c r="D8" s="30">
        <f>SUM(B8:C8)</f>
        <v>208</v>
      </c>
      <c r="E8" s="59" t="s">
        <v>83</v>
      </c>
    </row>
    <row r="9" spans="1:8">
      <c r="A9" s="7" t="s">
        <v>2</v>
      </c>
      <c r="B9" s="11">
        <v>678</v>
      </c>
      <c r="C9" s="11">
        <v>12</v>
      </c>
      <c r="D9" s="11">
        <f t="shared" ref="D9:D23" si="0">SUM(B9:C9)</f>
        <v>690</v>
      </c>
      <c r="E9" s="59" t="s">
        <v>84</v>
      </c>
    </row>
    <row r="10" spans="1:8">
      <c r="A10" s="4" t="s">
        <v>3</v>
      </c>
      <c r="B10" s="30">
        <v>261</v>
      </c>
      <c r="C10" s="30">
        <v>0</v>
      </c>
      <c r="D10" s="30">
        <f t="shared" si="0"/>
        <v>261</v>
      </c>
      <c r="E10" s="59" t="s">
        <v>85</v>
      </c>
    </row>
    <row r="11" spans="1:8">
      <c r="A11" s="7" t="s">
        <v>4</v>
      </c>
      <c r="B11" s="11">
        <v>128</v>
      </c>
      <c r="C11" s="11">
        <v>59</v>
      </c>
      <c r="D11" s="11">
        <f t="shared" si="0"/>
        <v>187</v>
      </c>
      <c r="E11" s="59" t="s">
        <v>86</v>
      </c>
    </row>
    <row r="12" spans="1:8">
      <c r="A12" s="4" t="s">
        <v>7</v>
      </c>
      <c r="B12" s="30">
        <v>940</v>
      </c>
      <c r="C12" s="30">
        <v>158</v>
      </c>
      <c r="D12" s="30">
        <f t="shared" si="0"/>
        <v>1098</v>
      </c>
      <c r="E12" s="59" t="s">
        <v>87</v>
      </c>
    </row>
    <row r="13" spans="1:8">
      <c r="A13" s="7" t="s">
        <v>8</v>
      </c>
      <c r="B13" s="11">
        <v>311</v>
      </c>
      <c r="C13" s="11">
        <v>10</v>
      </c>
      <c r="D13" s="11">
        <f t="shared" si="0"/>
        <v>321</v>
      </c>
      <c r="E13" s="59" t="s">
        <v>88</v>
      </c>
    </row>
    <row r="14" spans="1:8">
      <c r="A14" s="4" t="s">
        <v>5</v>
      </c>
      <c r="B14" s="30">
        <v>779</v>
      </c>
      <c r="C14" s="30">
        <v>24</v>
      </c>
      <c r="D14" s="30">
        <f t="shared" si="0"/>
        <v>803</v>
      </c>
      <c r="E14" s="59" t="s">
        <v>89</v>
      </c>
    </row>
    <row r="15" spans="1:8">
      <c r="A15" s="7" t="s">
        <v>6</v>
      </c>
      <c r="B15" s="11">
        <v>107</v>
      </c>
      <c r="C15" s="11">
        <v>2</v>
      </c>
      <c r="D15" s="11">
        <f t="shared" si="0"/>
        <v>109</v>
      </c>
      <c r="E15" s="59" t="s">
        <v>90</v>
      </c>
    </row>
    <row r="16" spans="1:8">
      <c r="A16" s="4" t="s">
        <v>9</v>
      </c>
      <c r="B16" s="30">
        <v>14003</v>
      </c>
      <c r="C16" s="30">
        <v>1188</v>
      </c>
      <c r="D16" s="30">
        <f t="shared" si="0"/>
        <v>15191</v>
      </c>
      <c r="E16" s="59" t="s">
        <v>91</v>
      </c>
    </row>
    <row r="17" spans="1:5">
      <c r="A17" s="7" t="s">
        <v>10</v>
      </c>
      <c r="B17" s="11">
        <v>273</v>
      </c>
      <c r="C17" s="11">
        <v>17</v>
      </c>
      <c r="D17" s="11">
        <f t="shared" si="0"/>
        <v>290</v>
      </c>
      <c r="E17" s="59" t="s">
        <v>92</v>
      </c>
    </row>
    <row r="18" spans="1:5">
      <c r="A18" s="4" t="s">
        <v>33</v>
      </c>
      <c r="B18" s="30">
        <v>2644</v>
      </c>
      <c r="C18" s="30">
        <v>0</v>
      </c>
      <c r="D18" s="30">
        <f t="shared" si="0"/>
        <v>2644</v>
      </c>
      <c r="E18" s="59" t="s">
        <v>93</v>
      </c>
    </row>
    <row r="19" spans="1:5">
      <c r="A19" s="7" t="s">
        <v>11</v>
      </c>
      <c r="B19" s="11">
        <v>2665</v>
      </c>
      <c r="C19" s="11">
        <v>38</v>
      </c>
      <c r="D19" s="11">
        <f t="shared" si="0"/>
        <v>2703</v>
      </c>
      <c r="E19" s="59" t="s">
        <v>94</v>
      </c>
    </row>
    <row r="20" spans="1:5">
      <c r="A20" s="4" t="s">
        <v>12</v>
      </c>
      <c r="B20" s="30">
        <v>224</v>
      </c>
      <c r="C20" s="30">
        <v>28</v>
      </c>
      <c r="D20" s="30">
        <f t="shared" si="0"/>
        <v>252</v>
      </c>
      <c r="E20" s="59" t="s">
        <v>95</v>
      </c>
    </row>
    <row r="21" spans="1:5">
      <c r="A21" s="7" t="s">
        <v>13</v>
      </c>
      <c r="B21" s="11">
        <v>894</v>
      </c>
      <c r="C21" s="11">
        <v>9</v>
      </c>
      <c r="D21" s="11">
        <f t="shared" si="0"/>
        <v>903</v>
      </c>
      <c r="E21" s="59" t="s">
        <v>96</v>
      </c>
    </row>
    <row r="22" spans="1:5">
      <c r="A22" s="4" t="s">
        <v>14</v>
      </c>
      <c r="B22" s="30">
        <v>2668</v>
      </c>
      <c r="C22" s="30">
        <v>114</v>
      </c>
      <c r="D22" s="30">
        <f t="shared" si="0"/>
        <v>2782</v>
      </c>
      <c r="E22" s="59" t="s">
        <v>97</v>
      </c>
    </row>
    <row r="23" spans="1:5">
      <c r="A23" s="7" t="s">
        <v>15</v>
      </c>
      <c r="B23" s="11">
        <v>1007</v>
      </c>
      <c r="C23" s="11">
        <v>190</v>
      </c>
      <c r="D23" s="11">
        <f t="shared" si="0"/>
        <v>1197</v>
      </c>
      <c r="E23" s="59" t="s">
        <v>98</v>
      </c>
    </row>
    <row r="24" spans="1:5" ht="15" customHeight="1">
      <c r="A24" s="49" t="s">
        <v>16</v>
      </c>
      <c r="B24" s="30">
        <v>448</v>
      </c>
      <c r="C24" s="30">
        <v>1</v>
      </c>
      <c r="D24" s="30">
        <f>SUM(B24:C24)</f>
        <v>449</v>
      </c>
      <c r="E24" s="59" t="s">
        <v>99</v>
      </c>
    </row>
    <row r="25" spans="1:5" ht="12" customHeight="1">
      <c r="A25" s="48" t="s">
        <v>17</v>
      </c>
      <c r="B25" s="11">
        <v>271</v>
      </c>
      <c r="C25" s="11">
        <v>2</v>
      </c>
      <c r="D25" s="11">
        <f t="shared" ref="D25:D39" si="1">SUM(B25:C25)</f>
        <v>273</v>
      </c>
      <c r="E25" s="59" t="s">
        <v>100</v>
      </c>
    </row>
    <row r="26" spans="1:5">
      <c r="A26" s="49" t="s">
        <v>18</v>
      </c>
      <c r="B26" s="30">
        <v>1311</v>
      </c>
      <c r="C26" s="30">
        <v>25</v>
      </c>
      <c r="D26" s="30">
        <f t="shared" si="1"/>
        <v>1336</v>
      </c>
      <c r="E26" s="59" t="s">
        <v>101</v>
      </c>
    </row>
    <row r="27" spans="1:5">
      <c r="A27" s="48" t="s">
        <v>19</v>
      </c>
      <c r="B27" s="11">
        <v>952</v>
      </c>
      <c r="C27" s="11">
        <v>27</v>
      </c>
      <c r="D27" s="11">
        <f t="shared" si="1"/>
        <v>979</v>
      </c>
      <c r="E27" s="59" t="s">
        <v>102</v>
      </c>
    </row>
    <row r="28" spans="1:5">
      <c r="A28" s="49" t="s">
        <v>20</v>
      </c>
      <c r="B28" s="30">
        <v>1643</v>
      </c>
      <c r="C28" s="30">
        <v>21</v>
      </c>
      <c r="D28" s="30">
        <f t="shared" si="1"/>
        <v>1664</v>
      </c>
      <c r="E28" s="59" t="s">
        <v>108</v>
      </c>
    </row>
    <row r="29" spans="1:5">
      <c r="A29" s="48" t="s">
        <v>21</v>
      </c>
      <c r="B29" s="11">
        <v>4519</v>
      </c>
      <c r="C29" s="11">
        <v>36</v>
      </c>
      <c r="D29" s="11">
        <f t="shared" si="1"/>
        <v>4555</v>
      </c>
      <c r="E29" s="59" t="s">
        <v>103</v>
      </c>
    </row>
    <row r="30" spans="1:5">
      <c r="A30" s="49" t="s">
        <v>22</v>
      </c>
      <c r="B30" s="30">
        <v>246</v>
      </c>
      <c r="C30" s="30">
        <v>0</v>
      </c>
      <c r="D30" s="30">
        <f t="shared" si="1"/>
        <v>246</v>
      </c>
      <c r="E30" s="59" t="s">
        <v>104</v>
      </c>
    </row>
    <row r="31" spans="1:5">
      <c r="A31" s="48" t="s">
        <v>23</v>
      </c>
      <c r="B31" s="11">
        <v>701</v>
      </c>
      <c r="C31" s="11">
        <v>43</v>
      </c>
      <c r="D31" s="11">
        <f t="shared" si="1"/>
        <v>744</v>
      </c>
      <c r="E31" s="59" t="s">
        <v>105</v>
      </c>
    </row>
    <row r="32" spans="1:5">
      <c r="A32" s="49" t="s">
        <v>24</v>
      </c>
      <c r="B32" s="30">
        <v>742</v>
      </c>
      <c r="C32" s="30">
        <v>63</v>
      </c>
      <c r="D32" s="30">
        <f t="shared" si="1"/>
        <v>805</v>
      </c>
      <c r="E32" s="59" t="s">
        <v>106</v>
      </c>
    </row>
    <row r="33" spans="1:5">
      <c r="A33" s="48" t="s">
        <v>25</v>
      </c>
      <c r="B33" s="11">
        <v>512</v>
      </c>
      <c r="C33" s="11">
        <v>76</v>
      </c>
      <c r="D33" s="11">
        <f t="shared" si="1"/>
        <v>588</v>
      </c>
      <c r="E33" s="59" t="s">
        <v>107</v>
      </c>
    </row>
    <row r="34" spans="1:5">
      <c r="A34" s="49" t="s">
        <v>26</v>
      </c>
      <c r="B34" s="30">
        <v>654</v>
      </c>
      <c r="C34" s="30">
        <v>6</v>
      </c>
      <c r="D34" s="30">
        <f t="shared" si="1"/>
        <v>660</v>
      </c>
      <c r="E34" s="59" t="s">
        <v>109</v>
      </c>
    </row>
    <row r="35" spans="1:5">
      <c r="A35" s="48" t="s">
        <v>27</v>
      </c>
      <c r="B35" s="11">
        <v>864</v>
      </c>
      <c r="C35" s="11">
        <v>22</v>
      </c>
      <c r="D35" s="11">
        <f t="shared" si="1"/>
        <v>886</v>
      </c>
      <c r="E35" s="59" t="s">
        <v>110</v>
      </c>
    </row>
    <row r="36" spans="1:5">
      <c r="A36" s="49" t="s">
        <v>28</v>
      </c>
      <c r="B36" s="30">
        <v>1055</v>
      </c>
      <c r="C36" s="30">
        <v>4</v>
      </c>
      <c r="D36" s="30">
        <f t="shared" si="1"/>
        <v>1059</v>
      </c>
      <c r="E36" s="59" t="s">
        <v>111</v>
      </c>
    </row>
    <row r="37" spans="1:5">
      <c r="A37" s="48" t="s">
        <v>29</v>
      </c>
      <c r="B37" s="11">
        <v>2066</v>
      </c>
      <c r="C37" s="11">
        <v>109</v>
      </c>
      <c r="D37" s="11">
        <f t="shared" si="1"/>
        <v>2175</v>
      </c>
      <c r="E37" s="59" t="s">
        <v>112</v>
      </c>
    </row>
    <row r="38" spans="1:5">
      <c r="A38" s="49" t="s">
        <v>30</v>
      </c>
      <c r="B38" s="30">
        <v>480</v>
      </c>
      <c r="C38" s="30">
        <v>3</v>
      </c>
      <c r="D38" s="30">
        <f t="shared" si="1"/>
        <v>483</v>
      </c>
      <c r="E38" s="59" t="s">
        <v>113</v>
      </c>
    </row>
    <row r="39" spans="1:5">
      <c r="A39" s="48" t="s">
        <v>31</v>
      </c>
      <c r="B39" s="11">
        <v>84</v>
      </c>
      <c r="C39" s="11">
        <v>33</v>
      </c>
      <c r="D39" s="11">
        <f t="shared" si="1"/>
        <v>117</v>
      </c>
      <c r="E39" s="59" t="s">
        <v>114</v>
      </c>
    </row>
    <row r="40" spans="1:5" ht="15.75">
      <c r="A40" s="21" t="s">
        <v>70</v>
      </c>
      <c r="B40" s="37">
        <f>SUM(B8:B23,B24:B39)</f>
        <v>44338</v>
      </c>
      <c r="C40" s="37">
        <f>SUM(C8:C23,C24:C39)</f>
        <v>2320</v>
      </c>
      <c r="D40" s="37">
        <f>D8+D9+D10+D11+D12+D13+D14+D15+D16+D17+D18+D19+D20+D21+D22+D23+D24+D25+D26+D27+D28+D29+D30+D31+D32+D33+D34+D35+D36+D37+D38+D39</f>
        <v>46658</v>
      </c>
    </row>
    <row r="41" spans="1:5">
      <c r="B41" s="60">
        <f>B40*100/$D$40</f>
        <v>95.027647991769896</v>
      </c>
      <c r="C41" s="60">
        <f>C40*100/$D$40</f>
        <v>4.9723520082301</v>
      </c>
      <c r="D41" s="59">
        <f>SUM(B41:C41)</f>
        <v>100</v>
      </c>
    </row>
  </sheetData>
  <mergeCells count="4">
    <mergeCell ref="C5:C6"/>
    <mergeCell ref="D5:D6"/>
    <mergeCell ref="A5:A6"/>
    <mergeCell ref="B5:B6"/>
  </mergeCells>
  <phoneticPr fontId="0" type="noConversion"/>
  <pageMargins left="0.35433070866141736" right="0.74803149606299213" top="0.59055118110236227" bottom="0.98425196850393704" header="0" footer="0"/>
  <pageSetup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O48"/>
  <sheetViews>
    <sheetView zoomScaleNormal="100" workbookViewId="0">
      <selection activeCell="A3" sqref="A3:F3"/>
    </sheetView>
  </sheetViews>
  <sheetFormatPr baseColWidth="10" defaultRowHeight="15"/>
  <cols>
    <col min="1" max="1" width="15.5703125" style="7" customWidth="1"/>
    <col min="2" max="2" width="12.28515625" style="7" customWidth="1"/>
    <col min="3" max="3" width="15.140625" style="7" customWidth="1"/>
    <col min="4" max="4" width="14.140625" style="7" customWidth="1"/>
    <col min="5" max="5" width="9.7109375" style="7" customWidth="1"/>
    <col min="6" max="6" width="12.5703125" style="7" customWidth="1"/>
    <col min="7" max="7" width="9.140625" style="7" customWidth="1"/>
    <col min="8" max="8" width="9.85546875" style="7" customWidth="1"/>
    <col min="9" max="16384" width="11.42578125" style="7"/>
  </cols>
  <sheetData>
    <row r="3" spans="1:8" ht="16.5" customHeight="1">
      <c r="A3" s="88" t="s">
        <v>129</v>
      </c>
      <c r="B3" s="88"/>
      <c r="C3" s="88"/>
      <c r="D3" s="88"/>
      <c r="E3" s="88"/>
      <c r="F3" s="88"/>
      <c r="G3" s="76"/>
      <c r="H3" s="76"/>
    </row>
    <row r="4" spans="1:8" ht="12.75" customHeight="1"/>
    <row r="5" spans="1:8" ht="19.5" customHeight="1">
      <c r="A5" s="86" t="s">
        <v>71</v>
      </c>
      <c r="B5" s="87" t="s">
        <v>35</v>
      </c>
      <c r="C5" s="85" t="s">
        <v>51</v>
      </c>
      <c r="D5" s="85" t="s">
        <v>36</v>
      </c>
      <c r="E5" s="87" t="s">
        <v>52</v>
      </c>
      <c r="F5" s="87" t="s">
        <v>50</v>
      </c>
      <c r="G5" s="87" t="s">
        <v>32</v>
      </c>
      <c r="H5" s="85" t="s">
        <v>39</v>
      </c>
    </row>
    <row r="6" spans="1:8" ht="19.5" customHeight="1">
      <c r="A6" s="86"/>
      <c r="B6" s="87"/>
      <c r="C6" s="85"/>
      <c r="D6" s="85"/>
      <c r="E6" s="87"/>
      <c r="F6" s="87"/>
      <c r="G6" s="87"/>
      <c r="H6" s="85"/>
    </row>
    <row r="7" spans="1:8">
      <c r="A7" s="12"/>
      <c r="B7" s="12"/>
      <c r="C7" s="12"/>
      <c r="D7" s="12"/>
      <c r="E7" s="12"/>
      <c r="F7" s="12"/>
      <c r="G7" s="12"/>
      <c r="H7" s="12"/>
    </row>
    <row r="8" spans="1:8">
      <c r="A8" s="5">
        <v>1972</v>
      </c>
      <c r="B8" s="30">
        <v>0</v>
      </c>
      <c r="C8" s="30">
        <v>1</v>
      </c>
      <c r="D8" s="30">
        <v>0</v>
      </c>
      <c r="E8" s="30">
        <v>0</v>
      </c>
      <c r="F8" s="30">
        <v>0</v>
      </c>
      <c r="G8" s="30">
        <v>0</v>
      </c>
      <c r="H8" s="30">
        <f>SUM(B8:G8)</f>
        <v>1</v>
      </c>
    </row>
    <row r="9" spans="1:8">
      <c r="A9" s="12">
        <v>1975</v>
      </c>
      <c r="B9" s="11">
        <v>0</v>
      </c>
      <c r="C9" s="11">
        <v>1</v>
      </c>
      <c r="D9" s="11">
        <v>0</v>
      </c>
      <c r="E9" s="11">
        <v>0</v>
      </c>
      <c r="F9" s="11">
        <v>0</v>
      </c>
      <c r="G9" s="11">
        <v>0</v>
      </c>
      <c r="H9" s="11">
        <f t="shared" ref="H9:H45" si="0">SUM(B9:G9)</f>
        <v>1</v>
      </c>
    </row>
    <row r="10" spans="1:8">
      <c r="A10" s="5">
        <v>1976</v>
      </c>
      <c r="B10" s="30">
        <v>0</v>
      </c>
      <c r="C10" s="30">
        <v>3</v>
      </c>
      <c r="D10" s="30">
        <v>0</v>
      </c>
      <c r="E10" s="30">
        <v>0</v>
      </c>
      <c r="F10" s="30">
        <v>0</v>
      </c>
      <c r="G10" s="30">
        <v>0</v>
      </c>
      <c r="H10" s="30">
        <f t="shared" si="0"/>
        <v>3</v>
      </c>
    </row>
    <row r="11" spans="1:8">
      <c r="A11" s="12">
        <v>1977</v>
      </c>
      <c r="B11" s="11">
        <v>0</v>
      </c>
      <c r="C11" s="11">
        <v>182</v>
      </c>
      <c r="D11" s="11">
        <v>0</v>
      </c>
      <c r="E11" s="11">
        <v>0</v>
      </c>
      <c r="F11" s="11">
        <v>4</v>
      </c>
      <c r="G11" s="11">
        <v>0</v>
      </c>
      <c r="H11" s="11">
        <f t="shared" si="0"/>
        <v>186</v>
      </c>
    </row>
    <row r="12" spans="1:8">
      <c r="A12" s="5">
        <v>1978</v>
      </c>
      <c r="B12" s="30">
        <v>0</v>
      </c>
      <c r="C12" s="30">
        <v>233</v>
      </c>
      <c r="D12" s="30">
        <v>0</v>
      </c>
      <c r="E12" s="30">
        <v>7</v>
      </c>
      <c r="F12" s="30">
        <v>3</v>
      </c>
      <c r="G12" s="30">
        <v>0</v>
      </c>
      <c r="H12" s="30">
        <f t="shared" si="0"/>
        <v>243</v>
      </c>
    </row>
    <row r="13" spans="1:8">
      <c r="A13" s="12">
        <v>1979</v>
      </c>
      <c r="B13" s="11">
        <v>0</v>
      </c>
      <c r="C13" s="11">
        <v>324</v>
      </c>
      <c r="D13" s="11">
        <v>0</v>
      </c>
      <c r="E13" s="11">
        <v>7</v>
      </c>
      <c r="F13" s="11">
        <v>2</v>
      </c>
      <c r="G13" s="11">
        <v>0</v>
      </c>
      <c r="H13" s="11">
        <f t="shared" si="0"/>
        <v>333</v>
      </c>
    </row>
    <row r="14" spans="1:8">
      <c r="A14" s="5">
        <v>1980</v>
      </c>
      <c r="B14" s="30">
        <v>0</v>
      </c>
      <c r="C14" s="30">
        <v>469</v>
      </c>
      <c r="D14" s="30">
        <v>0</v>
      </c>
      <c r="E14" s="30">
        <v>9</v>
      </c>
      <c r="F14" s="30">
        <v>2</v>
      </c>
      <c r="G14" s="30">
        <v>0</v>
      </c>
      <c r="H14" s="30">
        <f t="shared" si="0"/>
        <v>480</v>
      </c>
    </row>
    <row r="15" spans="1:8">
      <c r="A15" s="12">
        <v>1981</v>
      </c>
      <c r="B15" s="11">
        <v>0</v>
      </c>
      <c r="C15" s="11">
        <v>488</v>
      </c>
      <c r="D15" s="11">
        <v>0</v>
      </c>
      <c r="E15" s="11">
        <v>5</v>
      </c>
      <c r="F15" s="11">
        <v>9</v>
      </c>
      <c r="G15" s="11">
        <v>0</v>
      </c>
      <c r="H15" s="11">
        <f t="shared" si="0"/>
        <v>502</v>
      </c>
    </row>
    <row r="16" spans="1:8">
      <c r="A16" s="5">
        <v>1982</v>
      </c>
      <c r="B16" s="30">
        <v>0</v>
      </c>
      <c r="C16" s="30">
        <v>368</v>
      </c>
      <c r="D16" s="30">
        <v>0</v>
      </c>
      <c r="E16" s="30">
        <v>1</v>
      </c>
      <c r="F16" s="30">
        <v>23</v>
      </c>
      <c r="G16" s="30">
        <v>0</v>
      </c>
      <c r="H16" s="30">
        <f t="shared" si="0"/>
        <v>392</v>
      </c>
    </row>
    <row r="17" spans="1:8">
      <c r="A17" s="12">
        <v>1983</v>
      </c>
      <c r="B17" s="11">
        <v>0</v>
      </c>
      <c r="C17" s="11">
        <v>153</v>
      </c>
      <c r="D17" s="11">
        <v>0</v>
      </c>
      <c r="E17" s="11">
        <v>2</v>
      </c>
      <c r="F17" s="11">
        <v>3</v>
      </c>
      <c r="G17" s="11">
        <v>0</v>
      </c>
      <c r="H17" s="11">
        <f t="shared" si="0"/>
        <v>158</v>
      </c>
    </row>
    <row r="18" spans="1:8">
      <c r="A18" s="5">
        <v>1984</v>
      </c>
      <c r="B18" s="30">
        <v>0</v>
      </c>
      <c r="C18" s="30">
        <v>271</v>
      </c>
      <c r="D18" s="30">
        <v>0</v>
      </c>
      <c r="E18" s="30">
        <v>3</v>
      </c>
      <c r="F18" s="30">
        <v>21</v>
      </c>
      <c r="G18" s="30">
        <v>0</v>
      </c>
      <c r="H18" s="30">
        <f t="shared" si="0"/>
        <v>295</v>
      </c>
    </row>
    <row r="19" spans="1:8">
      <c r="A19" s="12">
        <v>1985</v>
      </c>
      <c r="B19" s="11">
        <v>0</v>
      </c>
      <c r="C19" s="11">
        <v>363</v>
      </c>
      <c r="D19" s="11">
        <v>0</v>
      </c>
      <c r="E19" s="11">
        <v>6</v>
      </c>
      <c r="F19" s="11">
        <v>36</v>
      </c>
      <c r="G19" s="11">
        <v>0</v>
      </c>
      <c r="H19" s="11">
        <f t="shared" si="0"/>
        <v>405</v>
      </c>
    </row>
    <row r="20" spans="1:8">
      <c r="A20" s="5">
        <v>1986</v>
      </c>
      <c r="B20" s="30">
        <v>0</v>
      </c>
      <c r="C20" s="30">
        <v>282</v>
      </c>
      <c r="D20" s="30">
        <v>0</v>
      </c>
      <c r="E20" s="30">
        <v>3</v>
      </c>
      <c r="F20" s="30">
        <v>33</v>
      </c>
      <c r="G20" s="30">
        <v>0</v>
      </c>
      <c r="H20" s="30">
        <f t="shared" si="0"/>
        <v>318</v>
      </c>
    </row>
    <row r="21" spans="1:8">
      <c r="A21" s="12">
        <v>1987</v>
      </c>
      <c r="B21" s="11">
        <v>0</v>
      </c>
      <c r="C21" s="11">
        <v>122</v>
      </c>
      <c r="D21" s="11">
        <v>0</v>
      </c>
      <c r="E21" s="11">
        <v>3</v>
      </c>
      <c r="F21" s="11">
        <v>20</v>
      </c>
      <c r="G21" s="11">
        <v>0</v>
      </c>
      <c r="H21" s="11">
        <f t="shared" si="0"/>
        <v>145</v>
      </c>
    </row>
    <row r="22" spans="1:8">
      <c r="A22" s="5">
        <v>1988</v>
      </c>
      <c r="B22" s="30">
        <v>0</v>
      </c>
      <c r="C22" s="30">
        <v>141</v>
      </c>
      <c r="D22" s="30">
        <v>0</v>
      </c>
      <c r="E22" s="30">
        <v>1</v>
      </c>
      <c r="F22" s="30">
        <v>38</v>
      </c>
      <c r="G22" s="30">
        <v>0</v>
      </c>
      <c r="H22" s="30">
        <f t="shared" si="0"/>
        <v>180</v>
      </c>
    </row>
    <row r="23" spans="1:8">
      <c r="A23" s="12">
        <v>1989</v>
      </c>
      <c r="B23" s="11">
        <v>0</v>
      </c>
      <c r="C23" s="11">
        <v>226</v>
      </c>
      <c r="D23" s="11">
        <v>0</v>
      </c>
      <c r="E23" s="11">
        <v>3</v>
      </c>
      <c r="F23" s="11">
        <v>72</v>
      </c>
      <c r="G23" s="11">
        <v>0</v>
      </c>
      <c r="H23" s="11">
        <f t="shared" si="0"/>
        <v>301</v>
      </c>
    </row>
    <row r="24" spans="1:8">
      <c r="A24" s="5">
        <v>1990</v>
      </c>
      <c r="B24" s="30">
        <v>0</v>
      </c>
      <c r="C24" s="30">
        <v>477</v>
      </c>
      <c r="D24" s="30">
        <v>0</v>
      </c>
      <c r="E24" s="30">
        <v>12</v>
      </c>
      <c r="F24" s="30">
        <v>167</v>
      </c>
      <c r="G24" s="30">
        <v>0</v>
      </c>
      <c r="H24" s="30">
        <f t="shared" si="0"/>
        <v>656</v>
      </c>
    </row>
    <row r="25" spans="1:8">
      <c r="A25" s="12">
        <v>1991</v>
      </c>
      <c r="B25" s="11">
        <v>0</v>
      </c>
      <c r="C25" s="11">
        <v>953</v>
      </c>
      <c r="D25" s="11">
        <v>0</v>
      </c>
      <c r="E25" s="11">
        <v>21</v>
      </c>
      <c r="F25" s="11">
        <v>271</v>
      </c>
      <c r="G25" s="11">
        <v>0</v>
      </c>
      <c r="H25" s="11">
        <f t="shared" si="0"/>
        <v>1245</v>
      </c>
    </row>
    <row r="26" spans="1:8">
      <c r="A26" s="5">
        <v>1992</v>
      </c>
      <c r="B26" s="30">
        <v>0</v>
      </c>
      <c r="C26" s="30">
        <v>1260</v>
      </c>
      <c r="D26" s="30">
        <v>0</v>
      </c>
      <c r="E26" s="30">
        <v>11</v>
      </c>
      <c r="F26" s="30">
        <v>436</v>
      </c>
      <c r="G26" s="30">
        <v>0</v>
      </c>
      <c r="H26" s="30">
        <f t="shared" si="0"/>
        <v>1707</v>
      </c>
    </row>
    <row r="27" spans="1:8">
      <c r="A27" s="12">
        <v>1993</v>
      </c>
      <c r="B27" s="11">
        <v>0</v>
      </c>
      <c r="C27" s="11">
        <v>1668</v>
      </c>
      <c r="D27" s="11">
        <v>0</v>
      </c>
      <c r="E27" s="11">
        <v>8</v>
      </c>
      <c r="F27" s="11">
        <v>694</v>
      </c>
      <c r="G27" s="11">
        <v>0</v>
      </c>
      <c r="H27" s="11">
        <f t="shared" si="0"/>
        <v>2370</v>
      </c>
    </row>
    <row r="28" spans="1:8">
      <c r="A28" s="5">
        <v>1994</v>
      </c>
      <c r="B28" s="30">
        <v>0</v>
      </c>
      <c r="C28" s="30">
        <v>1568</v>
      </c>
      <c r="D28" s="30">
        <v>0</v>
      </c>
      <c r="E28" s="30">
        <v>9</v>
      </c>
      <c r="F28" s="30">
        <v>287</v>
      </c>
      <c r="G28" s="30">
        <v>0</v>
      </c>
      <c r="H28" s="30">
        <f t="shared" si="0"/>
        <v>1864</v>
      </c>
    </row>
    <row r="29" spans="1:8">
      <c r="A29" s="12">
        <v>1995</v>
      </c>
      <c r="B29" s="11">
        <v>0</v>
      </c>
      <c r="C29" s="11">
        <v>513</v>
      </c>
      <c r="D29" s="11">
        <v>0</v>
      </c>
      <c r="E29" s="11">
        <v>5</v>
      </c>
      <c r="F29" s="11">
        <v>67</v>
      </c>
      <c r="G29" s="11">
        <v>0</v>
      </c>
      <c r="H29" s="11">
        <f t="shared" si="0"/>
        <v>585</v>
      </c>
    </row>
    <row r="30" spans="1:8">
      <c r="A30" s="5">
        <v>1996</v>
      </c>
      <c r="B30" s="30">
        <v>0</v>
      </c>
      <c r="C30" s="30">
        <v>206</v>
      </c>
      <c r="D30" s="30">
        <v>0</v>
      </c>
      <c r="E30" s="30">
        <v>0</v>
      </c>
      <c r="F30" s="30">
        <v>43</v>
      </c>
      <c r="G30" s="30">
        <v>0</v>
      </c>
      <c r="H30" s="30">
        <f t="shared" si="0"/>
        <v>249</v>
      </c>
    </row>
    <row r="31" spans="1:8">
      <c r="A31" s="12">
        <v>1997</v>
      </c>
      <c r="B31" s="11">
        <v>0</v>
      </c>
      <c r="C31" s="11">
        <v>708</v>
      </c>
      <c r="D31" s="11">
        <v>0</v>
      </c>
      <c r="E31" s="11">
        <v>3</v>
      </c>
      <c r="F31" s="11">
        <v>113</v>
      </c>
      <c r="G31" s="11">
        <v>0</v>
      </c>
      <c r="H31" s="11">
        <f t="shared" si="0"/>
        <v>824</v>
      </c>
    </row>
    <row r="32" spans="1:8">
      <c r="A32" s="5">
        <v>1998</v>
      </c>
      <c r="B32" s="30">
        <v>0</v>
      </c>
      <c r="C32" s="30">
        <v>1019</v>
      </c>
      <c r="D32" s="30">
        <v>0</v>
      </c>
      <c r="E32" s="30">
        <v>2</v>
      </c>
      <c r="F32" s="30">
        <v>181</v>
      </c>
      <c r="G32" s="30">
        <v>0</v>
      </c>
      <c r="H32" s="30">
        <f t="shared" si="0"/>
        <v>1202</v>
      </c>
    </row>
    <row r="33" spans="1:15">
      <c r="A33" s="12">
        <v>1999</v>
      </c>
      <c r="B33" s="11">
        <v>0</v>
      </c>
      <c r="C33" s="11">
        <v>1004</v>
      </c>
      <c r="D33" s="11">
        <v>0</v>
      </c>
      <c r="E33" s="11">
        <v>1</v>
      </c>
      <c r="F33" s="11">
        <v>283</v>
      </c>
      <c r="G33" s="11">
        <v>0</v>
      </c>
      <c r="H33" s="11">
        <f t="shared" si="0"/>
        <v>1288</v>
      </c>
      <c r="O33" s="13">
        <f>-B48</f>
        <v>-1.78318830639976</v>
      </c>
    </row>
    <row r="34" spans="1:15">
      <c r="A34" s="5">
        <v>2000</v>
      </c>
      <c r="B34" s="30">
        <v>0</v>
      </c>
      <c r="C34" s="30">
        <v>2162</v>
      </c>
      <c r="D34" s="30">
        <v>0</v>
      </c>
      <c r="E34" s="30">
        <v>0</v>
      </c>
      <c r="F34" s="30">
        <v>739</v>
      </c>
      <c r="G34" s="30">
        <v>0</v>
      </c>
      <c r="H34" s="30">
        <f t="shared" si="0"/>
        <v>2901</v>
      </c>
    </row>
    <row r="35" spans="1:15">
      <c r="A35" s="12">
        <v>2001</v>
      </c>
      <c r="B35" s="11">
        <v>0</v>
      </c>
      <c r="C35" s="11">
        <v>3103</v>
      </c>
      <c r="D35" s="11">
        <v>0</v>
      </c>
      <c r="E35" s="11">
        <v>1</v>
      </c>
      <c r="F35" s="11">
        <v>777</v>
      </c>
      <c r="G35" s="11">
        <v>0</v>
      </c>
      <c r="H35" s="11">
        <f t="shared" si="0"/>
        <v>3881</v>
      </c>
    </row>
    <row r="36" spans="1:15">
      <c r="A36" s="5">
        <v>2002</v>
      </c>
      <c r="B36" s="30">
        <v>9</v>
      </c>
      <c r="C36" s="30">
        <v>1860</v>
      </c>
      <c r="D36" s="30">
        <v>5</v>
      </c>
      <c r="E36" s="30">
        <v>0</v>
      </c>
      <c r="F36" s="30">
        <v>368</v>
      </c>
      <c r="G36" s="30">
        <v>288</v>
      </c>
      <c r="H36" s="30">
        <f t="shared" si="0"/>
        <v>2530</v>
      </c>
    </row>
    <row r="37" spans="1:15">
      <c r="A37" s="12">
        <v>2003</v>
      </c>
      <c r="B37" s="11">
        <v>117</v>
      </c>
      <c r="C37" s="11">
        <v>1938</v>
      </c>
      <c r="D37" s="11">
        <v>109</v>
      </c>
      <c r="E37" s="11">
        <v>0</v>
      </c>
      <c r="F37" s="11">
        <v>785</v>
      </c>
      <c r="G37" s="11">
        <v>285</v>
      </c>
      <c r="H37" s="11">
        <f t="shared" si="0"/>
        <v>3234</v>
      </c>
    </row>
    <row r="38" spans="1:15">
      <c r="A38" s="5">
        <v>2004</v>
      </c>
      <c r="B38" s="30">
        <v>57</v>
      </c>
      <c r="C38" s="30">
        <v>1130</v>
      </c>
      <c r="D38" s="30">
        <v>55</v>
      </c>
      <c r="E38" s="30">
        <v>0</v>
      </c>
      <c r="F38" s="30">
        <v>638</v>
      </c>
      <c r="G38" s="30">
        <v>375</v>
      </c>
      <c r="H38" s="30">
        <f t="shared" si="0"/>
        <v>2255</v>
      </c>
    </row>
    <row r="39" spans="1:15">
      <c r="A39" s="12">
        <v>2005</v>
      </c>
      <c r="B39" s="11">
        <v>45</v>
      </c>
      <c r="C39" s="11">
        <v>1133</v>
      </c>
      <c r="D39" s="11">
        <v>34</v>
      </c>
      <c r="E39" s="11">
        <v>0</v>
      </c>
      <c r="F39" s="11">
        <v>856</v>
      </c>
      <c r="G39" s="11">
        <v>437</v>
      </c>
      <c r="H39" s="11">
        <f t="shared" si="0"/>
        <v>2505</v>
      </c>
    </row>
    <row r="40" spans="1:15">
      <c r="A40" s="5">
        <v>2006</v>
      </c>
      <c r="B40" s="30">
        <v>156</v>
      </c>
      <c r="C40" s="30">
        <v>1432</v>
      </c>
      <c r="D40" s="30">
        <v>89</v>
      </c>
      <c r="E40" s="30">
        <v>0</v>
      </c>
      <c r="F40" s="30">
        <v>757</v>
      </c>
      <c r="G40" s="30">
        <v>794</v>
      </c>
      <c r="H40" s="30">
        <f t="shared" si="0"/>
        <v>3228</v>
      </c>
    </row>
    <row r="41" spans="1:15">
      <c r="A41" s="12">
        <v>2007</v>
      </c>
      <c r="B41" s="11">
        <v>49</v>
      </c>
      <c r="C41" s="11">
        <v>1192</v>
      </c>
      <c r="D41" s="11">
        <v>10</v>
      </c>
      <c r="E41" s="11">
        <v>0</v>
      </c>
      <c r="F41" s="11">
        <v>732</v>
      </c>
      <c r="G41" s="11">
        <v>595</v>
      </c>
      <c r="H41" s="11">
        <f t="shared" si="0"/>
        <v>2578</v>
      </c>
    </row>
    <row r="42" spans="1:15">
      <c r="A42" s="5">
        <v>2008</v>
      </c>
      <c r="B42" s="30">
        <v>84</v>
      </c>
      <c r="C42" s="30">
        <v>996</v>
      </c>
      <c r="D42" s="30">
        <v>25</v>
      </c>
      <c r="E42" s="30">
        <v>0</v>
      </c>
      <c r="F42" s="30">
        <v>1200</v>
      </c>
      <c r="G42" s="30">
        <v>848</v>
      </c>
      <c r="H42" s="30">
        <f t="shared" si="0"/>
        <v>3153</v>
      </c>
    </row>
    <row r="43" spans="1:15">
      <c r="A43" s="12">
        <v>2009</v>
      </c>
      <c r="B43" s="11">
        <v>71</v>
      </c>
      <c r="C43" s="11">
        <v>800</v>
      </c>
      <c r="D43" s="11">
        <v>0</v>
      </c>
      <c r="E43" s="11">
        <v>0</v>
      </c>
      <c r="F43" s="11">
        <v>698</v>
      </c>
      <c r="G43" s="11">
        <v>821</v>
      </c>
      <c r="H43" s="11">
        <f t="shared" si="0"/>
        <v>2390</v>
      </c>
    </row>
    <row r="44" spans="1:15">
      <c r="A44" s="5">
        <v>2010</v>
      </c>
      <c r="B44" s="30">
        <v>154</v>
      </c>
      <c r="C44" s="30">
        <v>246</v>
      </c>
      <c r="D44" s="30">
        <v>0</v>
      </c>
      <c r="E44" s="30">
        <v>0</v>
      </c>
      <c r="F44" s="30">
        <v>306</v>
      </c>
      <c r="G44" s="30">
        <v>378</v>
      </c>
      <c r="H44" s="30">
        <f t="shared" si="0"/>
        <v>1084</v>
      </c>
    </row>
    <row r="45" spans="1:15" s="34" customFormat="1">
      <c r="A45" s="33">
        <v>2011</v>
      </c>
      <c r="B45" s="50">
        <v>90</v>
      </c>
      <c r="C45" s="50">
        <v>287</v>
      </c>
      <c r="D45" s="50">
        <v>71</v>
      </c>
      <c r="E45" s="50">
        <v>0</v>
      </c>
      <c r="F45" s="50">
        <v>314</v>
      </c>
      <c r="G45" s="50">
        <v>224</v>
      </c>
      <c r="H45" s="50">
        <f t="shared" si="0"/>
        <v>986</v>
      </c>
    </row>
    <row r="46" spans="1:15" ht="8.25" customHeight="1">
      <c r="A46" s="5"/>
      <c r="B46" s="30"/>
      <c r="C46" s="30"/>
      <c r="D46" s="30"/>
      <c r="E46" s="30"/>
      <c r="F46" s="30"/>
      <c r="G46" s="30"/>
      <c r="H46" s="30"/>
    </row>
    <row r="47" spans="1:15" ht="26.25" customHeight="1">
      <c r="A47" s="16" t="s">
        <v>39</v>
      </c>
      <c r="B47" s="51">
        <f>SUM(B8:B45)</f>
        <v>832</v>
      </c>
      <c r="C47" s="51">
        <f t="shared" ref="C47:H47" si="1">SUM(C8:C45)</f>
        <v>29282</v>
      </c>
      <c r="D47" s="51">
        <f t="shared" si="1"/>
        <v>398</v>
      </c>
      <c r="E47" s="51">
        <f t="shared" si="1"/>
        <v>123</v>
      </c>
      <c r="F47" s="51">
        <f t="shared" si="1"/>
        <v>10978</v>
      </c>
      <c r="G47" s="51">
        <f t="shared" si="1"/>
        <v>5045</v>
      </c>
      <c r="H47" s="51">
        <f t="shared" si="1"/>
        <v>46658</v>
      </c>
    </row>
    <row r="48" spans="1:15">
      <c r="B48" s="62">
        <f>B47*100/$H$47</f>
        <v>1.78318830639976</v>
      </c>
      <c r="C48" s="62">
        <f t="shared" ref="C48:G48" si="2">C47*100/$H$47</f>
        <v>62.75879806249732</v>
      </c>
      <c r="D48" s="62">
        <f t="shared" si="2"/>
        <v>0.8530155600325775</v>
      </c>
      <c r="E48" s="62">
        <f t="shared" si="2"/>
        <v>0.26362038664323373</v>
      </c>
      <c r="F48" s="62">
        <f t="shared" si="2"/>
        <v>23.528655321702601</v>
      </c>
      <c r="G48" s="62">
        <f t="shared" si="2"/>
        <v>10.812722362724505</v>
      </c>
      <c r="H48" s="62">
        <f>SUM(B48:G48)</f>
        <v>100</v>
      </c>
    </row>
  </sheetData>
  <mergeCells count="9">
    <mergeCell ref="A3:F3"/>
    <mergeCell ref="A5:A6"/>
    <mergeCell ref="H5:H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/>
  <pageMargins left="0.74803149606299213" right="0.74803149606299213" top="0.79" bottom="0.98425196850393704" header="0" footer="0"/>
  <pageSetup scale="81" orientation="portrait" r:id="rId1"/>
  <headerFooter alignWithMargins="0"/>
  <ignoredErrors>
    <ignoredError sqref="H8:H45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G48"/>
  <sheetViews>
    <sheetView zoomScaleNormal="100" workbookViewId="0">
      <selection activeCell="A2" sqref="A2:G3"/>
    </sheetView>
  </sheetViews>
  <sheetFormatPr baseColWidth="10" defaultRowHeight="15"/>
  <cols>
    <col min="1" max="1" width="16.7109375" style="7" customWidth="1"/>
    <col min="2" max="2" width="9.85546875" style="7" customWidth="1"/>
    <col min="3" max="3" width="11.28515625" style="7" customWidth="1"/>
    <col min="4" max="4" width="11" style="7" customWidth="1"/>
    <col min="5" max="5" width="8.85546875" style="7" bestFit="1" customWidth="1"/>
    <col min="6" max="6" width="8.85546875" style="7" customWidth="1"/>
    <col min="7" max="7" width="9" style="7" customWidth="1"/>
    <col min="8" max="16384" width="11.42578125" style="7"/>
  </cols>
  <sheetData>
    <row r="2" spans="1:7">
      <c r="A2" s="88" t="s">
        <v>125</v>
      </c>
      <c r="B2" s="88"/>
      <c r="C2" s="88"/>
      <c r="D2" s="88"/>
      <c r="E2" s="88"/>
      <c r="F2" s="88"/>
      <c r="G2" s="89"/>
    </row>
    <row r="3" spans="1:7">
      <c r="A3" s="88"/>
      <c r="B3" s="88"/>
      <c r="C3" s="88"/>
      <c r="D3" s="88"/>
      <c r="E3" s="88"/>
      <c r="F3" s="88"/>
      <c r="G3" s="89"/>
    </row>
    <row r="4" spans="1:7" ht="15" customHeight="1"/>
    <row r="5" spans="1:7" ht="19.5" customHeight="1">
      <c r="A5" s="86" t="s">
        <v>72</v>
      </c>
      <c r="B5" s="87" t="s">
        <v>42</v>
      </c>
      <c r="C5" s="85" t="s">
        <v>41</v>
      </c>
      <c r="D5" s="85" t="s">
        <v>43</v>
      </c>
      <c r="E5" s="87" t="s">
        <v>44</v>
      </c>
      <c r="F5" s="87" t="s">
        <v>49</v>
      </c>
      <c r="G5" s="85" t="s">
        <v>39</v>
      </c>
    </row>
    <row r="6" spans="1:7" ht="19.5" customHeight="1">
      <c r="A6" s="86"/>
      <c r="B6" s="87"/>
      <c r="C6" s="85"/>
      <c r="D6" s="85"/>
      <c r="E6" s="87"/>
      <c r="F6" s="87"/>
      <c r="G6" s="85"/>
    </row>
    <row r="7" spans="1:7">
      <c r="A7" s="12"/>
      <c r="B7" s="11"/>
      <c r="C7" s="11"/>
      <c r="D7" s="11"/>
      <c r="E7" s="11"/>
      <c r="F7" s="11"/>
      <c r="G7" s="11"/>
    </row>
    <row r="8" spans="1:7">
      <c r="A8" s="5">
        <v>1972</v>
      </c>
      <c r="B8" s="30">
        <v>1</v>
      </c>
      <c r="C8" s="30">
        <v>0</v>
      </c>
      <c r="D8" s="30">
        <v>0</v>
      </c>
      <c r="E8" s="30">
        <v>0</v>
      </c>
      <c r="F8" s="30">
        <v>0</v>
      </c>
      <c r="G8" s="30">
        <f>SUM(B8:F8)</f>
        <v>1</v>
      </c>
    </row>
    <row r="9" spans="1:7">
      <c r="A9" s="12">
        <v>1975</v>
      </c>
      <c r="B9" s="11">
        <v>1</v>
      </c>
      <c r="C9" s="11">
        <v>0</v>
      </c>
      <c r="D9" s="11">
        <v>0</v>
      </c>
      <c r="E9" s="11">
        <v>0</v>
      </c>
      <c r="F9" s="11">
        <v>0</v>
      </c>
      <c r="G9" s="46">
        <f t="shared" ref="G9:G43" si="0">SUM(B9:F9)</f>
        <v>1</v>
      </c>
    </row>
    <row r="10" spans="1:7">
      <c r="A10" s="5">
        <v>1976</v>
      </c>
      <c r="B10" s="30">
        <v>3</v>
      </c>
      <c r="C10" s="30">
        <v>0</v>
      </c>
      <c r="D10" s="30">
        <v>0</v>
      </c>
      <c r="E10" s="30">
        <v>0</v>
      </c>
      <c r="F10" s="30">
        <v>0</v>
      </c>
      <c r="G10" s="30">
        <f t="shared" si="0"/>
        <v>3</v>
      </c>
    </row>
    <row r="11" spans="1:7">
      <c r="A11" s="12">
        <v>1977</v>
      </c>
      <c r="B11" s="11">
        <v>186</v>
      </c>
      <c r="C11" s="11">
        <v>0</v>
      </c>
      <c r="D11" s="11">
        <v>0</v>
      </c>
      <c r="E11" s="11">
        <v>0</v>
      </c>
      <c r="F11" s="11">
        <v>0</v>
      </c>
      <c r="G11" s="46">
        <f t="shared" si="0"/>
        <v>186</v>
      </c>
    </row>
    <row r="12" spans="1:7">
      <c r="A12" s="5">
        <v>1978</v>
      </c>
      <c r="B12" s="30">
        <v>243</v>
      </c>
      <c r="C12" s="30">
        <v>0</v>
      </c>
      <c r="D12" s="30">
        <v>0</v>
      </c>
      <c r="E12" s="30">
        <v>0</v>
      </c>
      <c r="F12" s="30">
        <v>0</v>
      </c>
      <c r="G12" s="30">
        <f t="shared" si="0"/>
        <v>243</v>
      </c>
    </row>
    <row r="13" spans="1:7">
      <c r="A13" s="12">
        <v>1979</v>
      </c>
      <c r="B13" s="11">
        <v>332</v>
      </c>
      <c r="C13" s="11">
        <v>0</v>
      </c>
      <c r="D13" s="11">
        <v>1</v>
      </c>
      <c r="E13" s="11">
        <v>0</v>
      </c>
      <c r="F13" s="11">
        <v>0</v>
      </c>
      <c r="G13" s="46">
        <f t="shared" si="0"/>
        <v>333</v>
      </c>
    </row>
    <row r="14" spans="1:7">
      <c r="A14" s="5">
        <v>1980</v>
      </c>
      <c r="B14" s="30">
        <v>480</v>
      </c>
      <c r="C14" s="30">
        <v>0</v>
      </c>
      <c r="D14" s="30">
        <v>0</v>
      </c>
      <c r="E14" s="30">
        <v>0</v>
      </c>
      <c r="F14" s="30">
        <v>0</v>
      </c>
      <c r="G14" s="30">
        <f t="shared" si="0"/>
        <v>480</v>
      </c>
    </row>
    <row r="15" spans="1:7">
      <c r="A15" s="12">
        <v>1981</v>
      </c>
      <c r="B15" s="11">
        <v>500</v>
      </c>
      <c r="C15" s="11">
        <v>0</v>
      </c>
      <c r="D15" s="11">
        <v>2</v>
      </c>
      <c r="E15" s="11">
        <v>0</v>
      </c>
      <c r="F15" s="11">
        <v>0</v>
      </c>
      <c r="G15" s="46">
        <f t="shared" si="0"/>
        <v>502</v>
      </c>
    </row>
    <row r="16" spans="1:7">
      <c r="A16" s="5">
        <v>1982</v>
      </c>
      <c r="B16" s="30">
        <v>389</v>
      </c>
      <c r="C16" s="30">
        <v>0</v>
      </c>
      <c r="D16" s="30">
        <v>3</v>
      </c>
      <c r="E16" s="30">
        <v>0</v>
      </c>
      <c r="F16" s="30">
        <v>0</v>
      </c>
      <c r="G16" s="30">
        <f t="shared" si="0"/>
        <v>392</v>
      </c>
    </row>
    <row r="17" spans="1:7">
      <c r="A17" s="12">
        <v>1983</v>
      </c>
      <c r="B17" s="11">
        <v>157</v>
      </c>
      <c r="C17" s="11">
        <v>0</v>
      </c>
      <c r="D17" s="11">
        <v>1</v>
      </c>
      <c r="E17" s="11">
        <v>0</v>
      </c>
      <c r="F17" s="11">
        <v>0</v>
      </c>
      <c r="G17" s="46">
        <f t="shared" si="0"/>
        <v>158</v>
      </c>
    </row>
    <row r="18" spans="1:7">
      <c r="A18" s="5">
        <v>1984</v>
      </c>
      <c r="B18" s="30">
        <v>294</v>
      </c>
      <c r="C18" s="30">
        <v>0</v>
      </c>
      <c r="D18" s="30">
        <v>0</v>
      </c>
      <c r="E18" s="30">
        <v>0</v>
      </c>
      <c r="F18" s="30">
        <v>1</v>
      </c>
      <c r="G18" s="30">
        <f t="shared" si="0"/>
        <v>295</v>
      </c>
    </row>
    <row r="19" spans="1:7">
      <c r="A19" s="12">
        <v>1985</v>
      </c>
      <c r="B19" s="11">
        <v>403</v>
      </c>
      <c r="C19" s="11">
        <v>0</v>
      </c>
      <c r="D19" s="11">
        <v>1</v>
      </c>
      <c r="E19" s="11">
        <v>1</v>
      </c>
      <c r="F19" s="11">
        <v>0</v>
      </c>
      <c r="G19" s="46">
        <f t="shared" si="0"/>
        <v>405</v>
      </c>
    </row>
    <row r="20" spans="1:7">
      <c r="A20" s="5">
        <v>1986</v>
      </c>
      <c r="B20" s="30">
        <v>318</v>
      </c>
      <c r="C20" s="30">
        <v>0</v>
      </c>
      <c r="D20" s="30">
        <v>0</v>
      </c>
      <c r="E20" s="30">
        <v>0</v>
      </c>
      <c r="F20" s="30">
        <v>0</v>
      </c>
      <c r="G20" s="30">
        <f t="shared" si="0"/>
        <v>318</v>
      </c>
    </row>
    <row r="21" spans="1:7">
      <c r="A21" s="12">
        <v>1987</v>
      </c>
      <c r="B21" s="11">
        <v>139</v>
      </c>
      <c r="C21" s="11">
        <v>0</v>
      </c>
      <c r="D21" s="11">
        <v>5</v>
      </c>
      <c r="E21" s="11">
        <v>0</v>
      </c>
      <c r="F21" s="11">
        <v>1</v>
      </c>
      <c r="G21" s="46">
        <f t="shared" si="0"/>
        <v>145</v>
      </c>
    </row>
    <row r="22" spans="1:7">
      <c r="A22" s="5">
        <v>1988</v>
      </c>
      <c r="B22" s="30">
        <v>154</v>
      </c>
      <c r="C22" s="30">
        <v>0</v>
      </c>
      <c r="D22" s="30">
        <v>15</v>
      </c>
      <c r="E22" s="30">
        <v>6</v>
      </c>
      <c r="F22" s="30">
        <v>5</v>
      </c>
      <c r="G22" s="30">
        <f t="shared" si="0"/>
        <v>180</v>
      </c>
    </row>
    <row r="23" spans="1:7">
      <c r="A23" s="12">
        <v>1989</v>
      </c>
      <c r="B23" s="11">
        <v>234</v>
      </c>
      <c r="C23" s="11">
        <v>1</v>
      </c>
      <c r="D23" s="11">
        <v>26</v>
      </c>
      <c r="E23" s="11">
        <v>13</v>
      </c>
      <c r="F23" s="11">
        <v>27</v>
      </c>
      <c r="G23" s="46">
        <f t="shared" si="0"/>
        <v>301</v>
      </c>
    </row>
    <row r="24" spans="1:7">
      <c r="A24" s="5">
        <v>1990</v>
      </c>
      <c r="B24" s="30">
        <v>575</v>
      </c>
      <c r="C24" s="30">
        <v>0</v>
      </c>
      <c r="D24" s="30">
        <v>34</v>
      </c>
      <c r="E24" s="30">
        <v>8</v>
      </c>
      <c r="F24" s="30">
        <v>39</v>
      </c>
      <c r="G24" s="30">
        <f t="shared" si="0"/>
        <v>656</v>
      </c>
    </row>
    <row r="25" spans="1:7">
      <c r="A25" s="12">
        <v>1991</v>
      </c>
      <c r="B25" s="11">
        <v>1136</v>
      </c>
      <c r="C25" s="11">
        <v>0</v>
      </c>
      <c r="D25" s="11">
        <v>35</v>
      </c>
      <c r="E25" s="11">
        <v>10</v>
      </c>
      <c r="F25" s="11">
        <v>64</v>
      </c>
      <c r="G25" s="46">
        <f t="shared" si="0"/>
        <v>1245</v>
      </c>
    </row>
    <row r="26" spans="1:7">
      <c r="A26" s="5">
        <v>1992</v>
      </c>
      <c r="B26" s="30">
        <v>1543</v>
      </c>
      <c r="C26" s="30">
        <v>0</v>
      </c>
      <c r="D26" s="30">
        <v>58</v>
      </c>
      <c r="E26" s="30">
        <v>9</v>
      </c>
      <c r="F26" s="30">
        <v>97</v>
      </c>
      <c r="G26" s="30">
        <f t="shared" si="0"/>
        <v>1707</v>
      </c>
    </row>
    <row r="27" spans="1:7">
      <c r="A27" s="12">
        <v>1993</v>
      </c>
      <c r="B27" s="11">
        <v>2311</v>
      </c>
      <c r="C27" s="11">
        <v>0</v>
      </c>
      <c r="D27" s="11">
        <v>42</v>
      </c>
      <c r="E27" s="11">
        <v>3</v>
      </c>
      <c r="F27" s="11">
        <v>14</v>
      </c>
      <c r="G27" s="46">
        <f t="shared" si="0"/>
        <v>2370</v>
      </c>
    </row>
    <row r="28" spans="1:7">
      <c r="A28" s="5">
        <v>1994</v>
      </c>
      <c r="B28" s="30">
        <v>1854</v>
      </c>
      <c r="C28" s="30">
        <v>0</v>
      </c>
      <c r="D28" s="30">
        <v>6</v>
      </c>
      <c r="E28" s="30">
        <v>2</v>
      </c>
      <c r="F28" s="30">
        <v>2</v>
      </c>
      <c r="G28" s="30">
        <f t="shared" si="0"/>
        <v>1864</v>
      </c>
    </row>
    <row r="29" spans="1:7">
      <c r="A29" s="12">
        <v>1995</v>
      </c>
      <c r="B29" s="11">
        <v>572</v>
      </c>
      <c r="C29" s="11">
        <v>0</v>
      </c>
      <c r="D29" s="11">
        <v>13</v>
      </c>
      <c r="E29" s="11">
        <v>0</v>
      </c>
      <c r="F29" s="11">
        <v>0</v>
      </c>
      <c r="G29" s="46">
        <f t="shared" si="0"/>
        <v>585</v>
      </c>
    </row>
    <row r="30" spans="1:7">
      <c r="A30" s="5">
        <v>1996</v>
      </c>
      <c r="B30" s="30">
        <v>247</v>
      </c>
      <c r="C30" s="30">
        <v>0</v>
      </c>
      <c r="D30" s="30">
        <v>2</v>
      </c>
      <c r="E30" s="30">
        <v>0</v>
      </c>
      <c r="F30" s="30">
        <v>0</v>
      </c>
      <c r="G30" s="30">
        <f t="shared" si="0"/>
        <v>249</v>
      </c>
    </row>
    <row r="31" spans="1:7">
      <c r="A31" s="12">
        <v>1997</v>
      </c>
      <c r="B31" s="11">
        <v>821</v>
      </c>
      <c r="C31" s="11">
        <v>0</v>
      </c>
      <c r="D31" s="11">
        <v>3</v>
      </c>
      <c r="E31" s="11">
        <v>0</v>
      </c>
      <c r="F31" s="11">
        <v>0</v>
      </c>
      <c r="G31" s="46">
        <f t="shared" si="0"/>
        <v>824</v>
      </c>
    </row>
    <row r="32" spans="1:7">
      <c r="A32" s="5">
        <v>1998</v>
      </c>
      <c r="B32" s="30">
        <v>1185</v>
      </c>
      <c r="C32" s="30">
        <v>0</v>
      </c>
      <c r="D32" s="30">
        <v>16</v>
      </c>
      <c r="E32" s="30">
        <v>1</v>
      </c>
      <c r="F32" s="30">
        <v>0</v>
      </c>
      <c r="G32" s="30">
        <f t="shared" si="0"/>
        <v>1202</v>
      </c>
    </row>
    <row r="33" spans="1:7">
      <c r="A33" s="12">
        <v>1999</v>
      </c>
      <c r="B33" s="11">
        <v>1263</v>
      </c>
      <c r="C33" s="11">
        <v>0</v>
      </c>
      <c r="D33" s="11">
        <v>20</v>
      </c>
      <c r="E33" s="11">
        <v>5</v>
      </c>
      <c r="F33" s="11">
        <v>0</v>
      </c>
      <c r="G33" s="46">
        <f t="shared" si="0"/>
        <v>1288</v>
      </c>
    </row>
    <row r="34" spans="1:7">
      <c r="A34" s="5">
        <v>2000</v>
      </c>
      <c r="B34" s="30">
        <v>2883</v>
      </c>
      <c r="C34" s="30">
        <v>0</v>
      </c>
      <c r="D34" s="30">
        <v>14</v>
      </c>
      <c r="E34" s="30">
        <v>4</v>
      </c>
      <c r="F34" s="30">
        <v>0</v>
      </c>
      <c r="G34" s="30">
        <f t="shared" si="0"/>
        <v>2901</v>
      </c>
    </row>
    <row r="35" spans="1:7">
      <c r="A35" s="12">
        <v>2001</v>
      </c>
      <c r="B35" s="11">
        <v>3871</v>
      </c>
      <c r="C35" s="11">
        <v>0</v>
      </c>
      <c r="D35" s="11">
        <v>6</v>
      </c>
      <c r="E35" s="11">
        <v>4</v>
      </c>
      <c r="F35" s="11">
        <v>0</v>
      </c>
      <c r="G35" s="46">
        <f t="shared" si="0"/>
        <v>3881</v>
      </c>
    </row>
    <row r="36" spans="1:7">
      <c r="A36" s="5">
        <v>2002</v>
      </c>
      <c r="B36" s="30">
        <v>2251</v>
      </c>
      <c r="C36" s="30">
        <v>193</v>
      </c>
      <c r="D36" s="30">
        <v>85</v>
      </c>
      <c r="E36" s="30">
        <v>1</v>
      </c>
      <c r="F36" s="30">
        <v>0</v>
      </c>
      <c r="G36" s="30">
        <f t="shared" si="0"/>
        <v>2530</v>
      </c>
    </row>
    <row r="37" spans="1:7">
      <c r="A37" s="12">
        <v>2003</v>
      </c>
      <c r="B37" s="11">
        <v>2961</v>
      </c>
      <c r="C37" s="11">
        <v>163</v>
      </c>
      <c r="D37" s="11">
        <v>109</v>
      </c>
      <c r="E37" s="11">
        <v>1</v>
      </c>
      <c r="F37" s="11">
        <v>0</v>
      </c>
      <c r="G37" s="46">
        <f t="shared" si="0"/>
        <v>3234</v>
      </c>
    </row>
    <row r="38" spans="1:7">
      <c r="A38" s="5">
        <v>2004</v>
      </c>
      <c r="B38" s="30">
        <v>1894</v>
      </c>
      <c r="C38" s="30">
        <v>259</v>
      </c>
      <c r="D38" s="30">
        <v>96</v>
      </c>
      <c r="E38" s="30">
        <v>6</v>
      </c>
      <c r="F38" s="30">
        <v>0</v>
      </c>
      <c r="G38" s="30">
        <f t="shared" si="0"/>
        <v>2255</v>
      </c>
    </row>
    <row r="39" spans="1:7">
      <c r="A39" s="12">
        <v>2005</v>
      </c>
      <c r="B39" s="11">
        <v>2067</v>
      </c>
      <c r="C39" s="11">
        <v>316</v>
      </c>
      <c r="D39" s="11">
        <v>114</v>
      </c>
      <c r="E39" s="11">
        <v>8</v>
      </c>
      <c r="F39" s="11">
        <v>0</v>
      </c>
      <c r="G39" s="46">
        <f t="shared" si="0"/>
        <v>2505</v>
      </c>
    </row>
    <row r="40" spans="1:7">
      <c r="A40" s="5">
        <v>2006</v>
      </c>
      <c r="B40" s="30">
        <v>2451</v>
      </c>
      <c r="C40" s="30">
        <v>639</v>
      </c>
      <c r="D40" s="30">
        <v>138</v>
      </c>
      <c r="E40" s="30">
        <v>0</v>
      </c>
      <c r="F40" s="30">
        <v>0</v>
      </c>
      <c r="G40" s="30">
        <f t="shared" si="0"/>
        <v>3228</v>
      </c>
    </row>
    <row r="41" spans="1:7">
      <c r="A41" s="12">
        <v>2007</v>
      </c>
      <c r="B41" s="11">
        <v>2020</v>
      </c>
      <c r="C41" s="11">
        <v>414</v>
      </c>
      <c r="D41" s="11">
        <v>144</v>
      </c>
      <c r="E41" s="11">
        <v>0</v>
      </c>
      <c r="F41" s="11">
        <v>0</v>
      </c>
      <c r="G41" s="46">
        <f t="shared" si="0"/>
        <v>2578</v>
      </c>
    </row>
    <row r="42" spans="1:7">
      <c r="A42" s="5">
        <v>2008</v>
      </c>
      <c r="B42" s="30">
        <v>2311</v>
      </c>
      <c r="C42" s="30">
        <v>634</v>
      </c>
      <c r="D42" s="30">
        <v>208</v>
      </c>
      <c r="E42" s="30">
        <v>0</v>
      </c>
      <c r="F42" s="30">
        <v>0</v>
      </c>
      <c r="G42" s="30">
        <f t="shared" si="0"/>
        <v>3153</v>
      </c>
    </row>
    <row r="43" spans="1:7">
      <c r="A43" s="12">
        <v>2009</v>
      </c>
      <c r="B43" s="11">
        <v>1581</v>
      </c>
      <c r="C43" s="11">
        <v>696</v>
      </c>
      <c r="D43" s="11">
        <v>113</v>
      </c>
      <c r="E43" s="11">
        <v>0</v>
      </c>
      <c r="F43" s="11">
        <v>0</v>
      </c>
      <c r="G43" s="46">
        <f t="shared" si="0"/>
        <v>2390</v>
      </c>
    </row>
    <row r="44" spans="1:7">
      <c r="A44" s="5">
        <v>2010</v>
      </c>
      <c r="B44" s="30">
        <v>706</v>
      </c>
      <c r="C44" s="30">
        <v>326</v>
      </c>
      <c r="D44" s="30">
        <v>52</v>
      </c>
      <c r="E44" s="30">
        <v>0</v>
      </c>
      <c r="F44" s="30">
        <v>0</v>
      </c>
      <c r="G44" s="30">
        <f t="shared" ref="G44:G45" si="1">SUM(B44:F44)</f>
        <v>1084</v>
      </c>
    </row>
    <row r="45" spans="1:7" s="34" customFormat="1">
      <c r="A45" s="33">
        <v>2011</v>
      </c>
      <c r="B45" s="50">
        <v>763</v>
      </c>
      <c r="C45" s="50">
        <v>204</v>
      </c>
      <c r="D45" s="50">
        <v>19</v>
      </c>
      <c r="E45" s="50">
        <v>0</v>
      </c>
      <c r="F45" s="50">
        <v>0</v>
      </c>
      <c r="G45" s="50">
        <f t="shared" si="1"/>
        <v>986</v>
      </c>
    </row>
    <row r="46" spans="1:7" ht="8.25" customHeight="1">
      <c r="A46" s="5"/>
      <c r="B46" s="30"/>
      <c r="C46" s="30"/>
      <c r="D46" s="30"/>
      <c r="E46" s="30"/>
      <c r="F46" s="30"/>
      <c r="G46" s="30"/>
    </row>
    <row r="47" spans="1:7" ht="26.25" customHeight="1">
      <c r="A47" s="16" t="s">
        <v>39</v>
      </c>
      <c r="B47" s="51">
        <f>SUM(B8:B45)</f>
        <v>41100</v>
      </c>
      <c r="C47" s="51">
        <f t="shared" ref="C47:G47" si="2">SUM(C8:C45)</f>
        <v>3845</v>
      </c>
      <c r="D47" s="51">
        <f t="shared" si="2"/>
        <v>1381</v>
      </c>
      <c r="E47" s="51">
        <f t="shared" si="2"/>
        <v>82</v>
      </c>
      <c r="F47" s="51">
        <f t="shared" si="2"/>
        <v>250</v>
      </c>
      <c r="G47" s="51">
        <f t="shared" si="2"/>
        <v>46658</v>
      </c>
    </row>
    <row r="48" spans="1:7">
      <c r="B48" s="61">
        <f>B47*100/$G$47</f>
        <v>88.087787732007371</v>
      </c>
      <c r="C48" s="61">
        <f t="shared" ref="C48:F48" si="3">C47*100/$G$47</f>
        <v>8.2408161515710052</v>
      </c>
      <c r="D48" s="61">
        <f t="shared" si="3"/>
        <v>2.9598353980024861</v>
      </c>
      <c r="E48" s="61">
        <f t="shared" si="3"/>
        <v>0.1757469244288225</v>
      </c>
      <c r="F48" s="61">
        <f t="shared" si="3"/>
        <v>0.53581379399031248</v>
      </c>
      <c r="G48" s="61">
        <f>SUM(B48:F48)</f>
        <v>100</v>
      </c>
    </row>
  </sheetData>
  <mergeCells count="8">
    <mergeCell ref="D5:D6"/>
    <mergeCell ref="E5:E6"/>
    <mergeCell ref="F5:F6"/>
    <mergeCell ref="A2:G3"/>
    <mergeCell ref="A5:A6"/>
    <mergeCell ref="G5:G6"/>
    <mergeCell ref="B5:B6"/>
    <mergeCell ref="C5:C6"/>
  </mergeCells>
  <phoneticPr fontId="0" type="noConversion"/>
  <pageMargins left="0.74803149606299213" right="0.74803149606299213" top="0.52" bottom="0.98425196850393704" header="0" footer="0"/>
  <pageSetup scale="89" orientation="portrait" r:id="rId1"/>
  <headerFooter alignWithMargins="0"/>
  <ignoredErrors>
    <ignoredError sqref="G8:G4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4"/>
  <sheetViews>
    <sheetView topLeftCell="A2" zoomScaleNormal="100" workbookViewId="0">
      <selection activeCell="E8" sqref="E8"/>
    </sheetView>
  </sheetViews>
  <sheetFormatPr baseColWidth="10" defaultRowHeight="15"/>
  <cols>
    <col min="1" max="1" width="16.140625" style="7" customWidth="1"/>
    <col min="2" max="2" width="12.28515625" style="7" customWidth="1"/>
    <col min="3" max="3" width="10.28515625" style="7" customWidth="1"/>
    <col min="4" max="4" width="8.28515625" style="7" customWidth="1"/>
    <col min="5" max="5" width="8.140625" style="7" customWidth="1"/>
    <col min="6" max="6" width="10.42578125" style="7" customWidth="1"/>
    <col min="7" max="7" width="10.28515625" style="7" customWidth="1"/>
    <col min="8" max="8" width="8.42578125" style="7" customWidth="1"/>
    <col min="9" max="9" width="11.42578125" style="7"/>
    <col min="10" max="12" width="0" style="7" hidden="1" customWidth="1"/>
    <col min="13" max="16384" width="11.42578125" style="7"/>
  </cols>
  <sheetData>
    <row r="2" spans="1:12" ht="17.25">
      <c r="A2" s="17" t="s">
        <v>126</v>
      </c>
    </row>
    <row r="4" spans="1:12" ht="17.25">
      <c r="A4" s="75" t="s">
        <v>131</v>
      </c>
      <c r="B4" s="75"/>
      <c r="C4" s="75"/>
      <c r="D4" s="74"/>
      <c r="E4" s="72"/>
      <c r="F4" s="72"/>
      <c r="J4" s="75"/>
      <c r="K4" s="77"/>
      <c r="L4" s="77"/>
    </row>
    <row r="5" spans="1:12" ht="17.25">
      <c r="A5" s="75" t="s">
        <v>130</v>
      </c>
      <c r="B5" s="75"/>
      <c r="C5" s="75"/>
      <c r="D5" s="74"/>
      <c r="E5" s="72"/>
      <c r="F5" s="72"/>
      <c r="J5" s="75"/>
      <c r="K5" s="77"/>
      <c r="L5" s="77"/>
    </row>
    <row r="7" spans="1:12" ht="19.5" customHeight="1">
      <c r="A7" s="87" t="s">
        <v>66</v>
      </c>
      <c r="B7" s="87" t="s">
        <v>73</v>
      </c>
      <c r="C7" s="87" t="s">
        <v>69</v>
      </c>
      <c r="D7" s="85" t="s">
        <v>39</v>
      </c>
    </row>
    <row r="8" spans="1:12" ht="19.5" customHeight="1">
      <c r="A8" s="87"/>
      <c r="B8" s="87"/>
      <c r="C8" s="87"/>
      <c r="D8" s="85"/>
    </row>
    <row r="10" spans="1:12">
      <c r="A10" s="4" t="s">
        <v>1</v>
      </c>
      <c r="B10" s="30">
        <v>7</v>
      </c>
      <c r="C10" s="30">
        <v>0</v>
      </c>
      <c r="D10" s="30">
        <f t="shared" ref="D10:D25" si="0">SUM(B10:C10)</f>
        <v>7</v>
      </c>
      <c r="E10" s="59" t="s">
        <v>83</v>
      </c>
    </row>
    <row r="11" spans="1:12">
      <c r="A11" s="7" t="s">
        <v>2</v>
      </c>
      <c r="B11" s="11">
        <v>39</v>
      </c>
      <c r="C11" s="11">
        <v>9</v>
      </c>
      <c r="D11" s="11">
        <f t="shared" si="0"/>
        <v>48</v>
      </c>
      <c r="E11" s="59" t="s">
        <v>84</v>
      </c>
    </row>
    <row r="12" spans="1:12">
      <c r="A12" s="4" t="s">
        <v>3</v>
      </c>
      <c r="B12" s="30">
        <v>11</v>
      </c>
      <c r="C12" s="30">
        <v>0</v>
      </c>
      <c r="D12" s="30">
        <f t="shared" si="0"/>
        <v>11</v>
      </c>
      <c r="E12" s="59" t="s">
        <v>85</v>
      </c>
    </row>
    <row r="13" spans="1:12">
      <c r="A13" s="7" t="s">
        <v>4</v>
      </c>
      <c r="B13" s="11">
        <v>5</v>
      </c>
      <c r="C13" s="11">
        <v>30</v>
      </c>
      <c r="D13" s="11">
        <f t="shared" si="0"/>
        <v>35</v>
      </c>
      <c r="E13" s="59" t="s">
        <v>86</v>
      </c>
    </row>
    <row r="14" spans="1:12">
      <c r="A14" s="4" t="s">
        <v>7</v>
      </c>
      <c r="B14" s="30">
        <v>112</v>
      </c>
      <c r="C14" s="30">
        <v>85</v>
      </c>
      <c r="D14" s="30">
        <f t="shared" si="0"/>
        <v>197</v>
      </c>
      <c r="E14" s="59" t="s">
        <v>87</v>
      </c>
    </row>
    <row r="15" spans="1:12">
      <c r="A15" s="7" t="s">
        <v>8</v>
      </c>
      <c r="B15" s="11">
        <v>21</v>
      </c>
      <c r="C15" s="11">
        <v>5</v>
      </c>
      <c r="D15" s="11">
        <f t="shared" si="0"/>
        <v>26</v>
      </c>
      <c r="E15" s="59" t="s">
        <v>88</v>
      </c>
    </row>
    <row r="16" spans="1:12">
      <c r="A16" s="4" t="s">
        <v>5</v>
      </c>
      <c r="B16" s="30">
        <v>34</v>
      </c>
      <c r="C16" s="30">
        <v>20</v>
      </c>
      <c r="D16" s="30">
        <f t="shared" si="0"/>
        <v>54</v>
      </c>
      <c r="E16" s="59" t="s">
        <v>89</v>
      </c>
    </row>
    <row r="17" spans="1:5">
      <c r="A17" s="7" t="s">
        <v>6</v>
      </c>
      <c r="B17" s="11">
        <v>4</v>
      </c>
      <c r="C17" s="11">
        <v>1</v>
      </c>
      <c r="D17" s="11">
        <f t="shared" si="0"/>
        <v>5</v>
      </c>
      <c r="E17" s="59" t="s">
        <v>90</v>
      </c>
    </row>
    <row r="18" spans="1:5">
      <c r="A18" s="4" t="s">
        <v>9</v>
      </c>
      <c r="B18" s="30">
        <v>220</v>
      </c>
      <c r="C18" s="30">
        <v>977</v>
      </c>
      <c r="D18" s="30">
        <f t="shared" si="0"/>
        <v>1197</v>
      </c>
      <c r="E18" s="59" t="s">
        <v>91</v>
      </c>
    </row>
    <row r="19" spans="1:5">
      <c r="A19" s="7" t="s">
        <v>10</v>
      </c>
      <c r="B19" s="11">
        <v>14</v>
      </c>
      <c r="C19" s="11">
        <v>9</v>
      </c>
      <c r="D19" s="11">
        <f t="shared" si="0"/>
        <v>23</v>
      </c>
      <c r="E19" s="59" t="s">
        <v>92</v>
      </c>
    </row>
    <row r="20" spans="1:5">
      <c r="A20" s="4" t="s">
        <v>33</v>
      </c>
      <c r="B20" s="30">
        <v>49</v>
      </c>
      <c r="C20" s="30">
        <v>0</v>
      </c>
      <c r="D20" s="30">
        <f t="shared" si="0"/>
        <v>49</v>
      </c>
      <c r="E20" s="59" t="s">
        <v>93</v>
      </c>
    </row>
    <row r="21" spans="1:5">
      <c r="A21" s="7" t="s">
        <v>11</v>
      </c>
      <c r="B21" s="11">
        <v>52</v>
      </c>
      <c r="C21" s="11">
        <v>18</v>
      </c>
      <c r="D21" s="11">
        <f t="shared" si="0"/>
        <v>70</v>
      </c>
      <c r="E21" s="59" t="s">
        <v>94</v>
      </c>
    </row>
    <row r="22" spans="1:5">
      <c r="A22" s="4" t="s">
        <v>12</v>
      </c>
      <c r="B22" s="30">
        <v>15</v>
      </c>
      <c r="C22" s="30">
        <v>12</v>
      </c>
      <c r="D22" s="30">
        <f t="shared" si="0"/>
        <v>27</v>
      </c>
      <c r="E22" s="59" t="s">
        <v>95</v>
      </c>
    </row>
    <row r="23" spans="1:5">
      <c r="A23" s="7" t="s">
        <v>13</v>
      </c>
      <c r="B23" s="11">
        <v>23</v>
      </c>
      <c r="C23" s="11">
        <v>9</v>
      </c>
      <c r="D23" s="11">
        <f t="shared" si="0"/>
        <v>32</v>
      </c>
      <c r="E23" s="59" t="s">
        <v>96</v>
      </c>
    </row>
    <row r="24" spans="1:5">
      <c r="A24" s="4" t="s">
        <v>14</v>
      </c>
      <c r="B24" s="30">
        <v>74</v>
      </c>
      <c r="C24" s="30">
        <v>42</v>
      </c>
      <c r="D24" s="30">
        <f t="shared" si="0"/>
        <v>116</v>
      </c>
      <c r="E24" s="59" t="s">
        <v>97</v>
      </c>
    </row>
    <row r="25" spans="1:5">
      <c r="A25" s="7" t="s">
        <v>15</v>
      </c>
      <c r="B25" s="11">
        <v>44</v>
      </c>
      <c r="C25" s="11">
        <v>106</v>
      </c>
      <c r="D25" s="11">
        <f t="shared" si="0"/>
        <v>150</v>
      </c>
      <c r="E25" s="59" t="s">
        <v>98</v>
      </c>
    </row>
    <row r="26" spans="1:5">
      <c r="A26" s="4" t="s">
        <v>16</v>
      </c>
      <c r="B26" s="30">
        <v>18</v>
      </c>
      <c r="C26" s="30">
        <v>1</v>
      </c>
      <c r="D26" s="30">
        <f t="shared" ref="D26:D41" si="1">SUM(B26:C26)</f>
        <v>19</v>
      </c>
      <c r="E26" s="59" t="s">
        <v>99</v>
      </c>
    </row>
    <row r="27" spans="1:5" ht="15.75" customHeight="1">
      <c r="A27" s="7" t="s">
        <v>17</v>
      </c>
      <c r="B27" s="11">
        <v>12</v>
      </c>
      <c r="C27" s="11">
        <v>1</v>
      </c>
      <c r="D27" s="11">
        <f t="shared" si="1"/>
        <v>13</v>
      </c>
      <c r="E27" s="59" t="s">
        <v>100</v>
      </c>
    </row>
    <row r="28" spans="1:5">
      <c r="A28" s="4" t="s">
        <v>18</v>
      </c>
      <c r="B28" s="30">
        <v>49</v>
      </c>
      <c r="C28" s="30">
        <v>10</v>
      </c>
      <c r="D28" s="30">
        <f t="shared" si="1"/>
        <v>59</v>
      </c>
      <c r="E28" s="59" t="s">
        <v>101</v>
      </c>
    </row>
    <row r="29" spans="1:5">
      <c r="A29" s="7" t="s">
        <v>19</v>
      </c>
      <c r="B29" s="11">
        <v>67</v>
      </c>
      <c r="C29" s="11">
        <v>15</v>
      </c>
      <c r="D29" s="11">
        <f t="shared" si="1"/>
        <v>82</v>
      </c>
      <c r="E29" s="59" t="s">
        <v>102</v>
      </c>
    </row>
    <row r="30" spans="1:5">
      <c r="A30" s="4" t="s">
        <v>20</v>
      </c>
      <c r="B30" s="30">
        <v>64</v>
      </c>
      <c r="C30" s="30">
        <v>12</v>
      </c>
      <c r="D30" s="30">
        <f t="shared" si="1"/>
        <v>76</v>
      </c>
      <c r="E30" s="59" t="s">
        <v>108</v>
      </c>
    </row>
    <row r="31" spans="1:5">
      <c r="A31" s="7" t="s">
        <v>21</v>
      </c>
      <c r="B31" s="11">
        <v>41</v>
      </c>
      <c r="C31" s="11">
        <v>35</v>
      </c>
      <c r="D31" s="11">
        <f t="shared" si="1"/>
        <v>76</v>
      </c>
      <c r="E31" s="59" t="s">
        <v>103</v>
      </c>
    </row>
    <row r="32" spans="1:5">
      <c r="A32" s="4" t="s">
        <v>22</v>
      </c>
      <c r="B32" s="30">
        <v>16</v>
      </c>
      <c r="C32" s="30">
        <v>0</v>
      </c>
      <c r="D32" s="30">
        <f t="shared" si="1"/>
        <v>16</v>
      </c>
      <c r="E32" s="59" t="s">
        <v>104</v>
      </c>
    </row>
    <row r="33" spans="1:5">
      <c r="A33" s="7" t="s">
        <v>23</v>
      </c>
      <c r="B33" s="11">
        <v>34</v>
      </c>
      <c r="C33" s="11">
        <v>20</v>
      </c>
      <c r="D33" s="11">
        <f t="shared" si="1"/>
        <v>54</v>
      </c>
      <c r="E33" s="59" t="s">
        <v>105</v>
      </c>
    </row>
    <row r="34" spans="1:5">
      <c r="A34" s="4" t="s">
        <v>24</v>
      </c>
      <c r="B34" s="30">
        <v>31</v>
      </c>
      <c r="C34" s="30">
        <v>50</v>
      </c>
      <c r="D34" s="30">
        <f t="shared" si="1"/>
        <v>81</v>
      </c>
      <c r="E34" s="59" t="s">
        <v>106</v>
      </c>
    </row>
    <row r="35" spans="1:5">
      <c r="A35" s="7" t="s">
        <v>25</v>
      </c>
      <c r="B35" s="11">
        <v>16</v>
      </c>
      <c r="C35" s="11">
        <v>46</v>
      </c>
      <c r="D35" s="11">
        <f t="shared" si="1"/>
        <v>62</v>
      </c>
      <c r="E35" s="59" t="s">
        <v>107</v>
      </c>
    </row>
    <row r="36" spans="1:5">
      <c r="A36" s="4" t="s">
        <v>26</v>
      </c>
      <c r="B36" s="30">
        <v>34</v>
      </c>
      <c r="C36" s="30">
        <v>5</v>
      </c>
      <c r="D36" s="30">
        <f t="shared" si="1"/>
        <v>39</v>
      </c>
      <c r="E36" s="59" t="s">
        <v>109</v>
      </c>
    </row>
    <row r="37" spans="1:5">
      <c r="A37" s="7" t="s">
        <v>27</v>
      </c>
      <c r="B37" s="11">
        <v>17</v>
      </c>
      <c r="C37" s="11">
        <v>17</v>
      </c>
      <c r="D37" s="11">
        <f t="shared" si="1"/>
        <v>34</v>
      </c>
      <c r="E37" s="59" t="s">
        <v>110</v>
      </c>
    </row>
    <row r="38" spans="1:5">
      <c r="A38" s="4" t="s">
        <v>28</v>
      </c>
      <c r="B38" s="30">
        <v>9</v>
      </c>
      <c r="C38" s="30">
        <v>2</v>
      </c>
      <c r="D38" s="30">
        <f t="shared" si="1"/>
        <v>11</v>
      </c>
      <c r="E38" s="59" t="s">
        <v>111</v>
      </c>
    </row>
    <row r="39" spans="1:5">
      <c r="A39" s="7" t="s">
        <v>29</v>
      </c>
      <c r="B39" s="11">
        <v>57</v>
      </c>
      <c r="C39" s="11">
        <v>39</v>
      </c>
      <c r="D39" s="11">
        <f t="shared" si="1"/>
        <v>96</v>
      </c>
      <c r="E39" s="59" t="s">
        <v>112</v>
      </c>
    </row>
    <row r="40" spans="1:5">
      <c r="A40" s="4" t="s">
        <v>30</v>
      </c>
      <c r="B40" s="30">
        <v>15</v>
      </c>
      <c r="C40" s="30">
        <v>1</v>
      </c>
      <c r="D40" s="30">
        <f t="shared" si="1"/>
        <v>16</v>
      </c>
      <c r="E40" s="59" t="s">
        <v>113</v>
      </c>
    </row>
    <row r="41" spans="1:5">
      <c r="A41" s="7" t="s">
        <v>31</v>
      </c>
      <c r="B41" s="11">
        <v>9</v>
      </c>
      <c r="C41" s="11">
        <v>20</v>
      </c>
      <c r="D41" s="11">
        <f t="shared" si="1"/>
        <v>29</v>
      </c>
      <c r="E41" s="59" t="s">
        <v>114</v>
      </c>
    </row>
    <row r="42" spans="1:5">
      <c r="B42" s="12"/>
      <c r="C42" s="12"/>
      <c r="D42" s="12"/>
    </row>
    <row r="43" spans="1:5" ht="15.75">
      <c r="A43" s="3" t="s">
        <v>53</v>
      </c>
      <c r="B43" s="37">
        <f>B10+B11+B12+B13+B14+B15+B16+B17+B18+B19+B20+B21+B22+B23+B24+B25+B26+B27+B28+B29+B30+B31+B32+B33+B34+B35+B36+B37+B38+B39+B40+B41</f>
        <v>1213</v>
      </c>
      <c r="C43" s="37">
        <f>C10+C11+C12+C13+C14+C15+C16+C17+C18+C19+C20+C21+C22+C23+C24+C25+C26+C27+C28+C29+C30+C31+C32+C33+C34+C35+C36+C37+C38+C39+C40+C41</f>
        <v>1597</v>
      </c>
      <c r="D43" s="37">
        <f>D10+D11+D12+D13+D14+D15+D16+D17+D18+D19+D20+D21+D22+D23+D24+D25+D26+D27+D28+D29+D30+D31+D32+D33+D34+D35+D36+D37+D38+D39+D40+D41</f>
        <v>2810</v>
      </c>
    </row>
    <row r="44" spans="1:5">
      <c r="B44" s="60">
        <f>B43*100/$D$43</f>
        <v>43.167259786476869</v>
      </c>
      <c r="C44" s="60">
        <f>C43*100/$D$43</f>
        <v>56.832740213523131</v>
      </c>
      <c r="D44" s="60">
        <f>SUM(B44:C44)</f>
        <v>100</v>
      </c>
    </row>
  </sheetData>
  <mergeCells count="4">
    <mergeCell ref="C7:C8"/>
    <mergeCell ref="D7:D8"/>
    <mergeCell ref="A7:A8"/>
    <mergeCell ref="B7:B8"/>
  </mergeCells>
  <phoneticPr fontId="0" type="noConversion"/>
  <pageMargins left="0.39370078740157483" right="0.74803149606299213" top="0.59055118110236227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2.1.1</vt:lpstr>
      <vt:lpstr>2.1.2</vt:lpstr>
      <vt:lpstr>2.1.3</vt:lpstr>
      <vt:lpstr>2.1.4</vt:lpstr>
      <vt:lpstr>2.1.5</vt:lpstr>
      <vt:lpstr>2.1.6</vt:lpstr>
      <vt:lpstr>2.1.7</vt:lpstr>
      <vt:lpstr>2.1.8</vt:lpstr>
      <vt:lpstr>2.2.1</vt:lpstr>
      <vt:lpstr>2.3.1</vt:lpstr>
      <vt:lpstr>2.4.1</vt:lpstr>
      <vt:lpstr>'2.4.1'!Área_de_impresión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mgomezlo</dc:creator>
  <cp:lastModifiedBy>Magdalena Diaz Flores</cp:lastModifiedBy>
  <cp:lastPrinted>2010-04-28T19:26:02Z</cp:lastPrinted>
  <dcterms:created xsi:type="dcterms:W3CDTF">2008-04-22T18:41:03Z</dcterms:created>
  <dcterms:modified xsi:type="dcterms:W3CDTF">2011-02-25T16:58:47Z</dcterms:modified>
</cp:coreProperties>
</file>