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95" yWindow="-90" windowWidth="15480" windowHeight="11640"/>
  </bookViews>
  <sheets>
    <sheet name="3.1.1" sheetId="1" r:id="rId1"/>
    <sheet name="3.1.2" sheetId="2" r:id="rId2"/>
    <sheet name="3.1.3" sheetId="16" r:id="rId3"/>
    <sheet name="3.1.4" sheetId="7" r:id="rId4"/>
    <sheet name="3.1.5" sheetId="6" r:id="rId5"/>
    <sheet name="3.1.6" sheetId="5" r:id="rId6"/>
    <sheet name="3.1.7" sheetId="14" r:id="rId7"/>
    <sheet name="3.1.8" sheetId="15" r:id="rId8"/>
    <sheet name="3.2.1" sheetId="4" r:id="rId9"/>
    <sheet name="3.3.1" sheetId="12" r:id="rId10"/>
    <sheet name="3.4.1" sheetId="13" r:id="rId11"/>
  </sheets>
  <calcPr calcId="125725"/>
</workbook>
</file>

<file path=xl/calcChain.xml><?xml version="1.0" encoding="utf-8"?>
<calcChain xmlns="http://schemas.openxmlformats.org/spreadsheetml/2006/main">
  <c r="E9" i="13"/>
  <c r="E10"/>
  <c r="E11"/>
  <c r="E8"/>
  <c r="D9"/>
  <c r="D10"/>
  <c r="D11"/>
  <c r="D8"/>
  <c r="D43" i="4"/>
  <c r="C43"/>
  <c r="B43"/>
  <c r="F50" i="15" l="1"/>
  <c r="C50"/>
  <c r="D50"/>
  <c r="E50"/>
  <c r="B50"/>
  <c r="F51" i="14"/>
  <c r="C51"/>
  <c r="D51"/>
  <c r="E51"/>
  <c r="B51"/>
  <c r="D42" i="5"/>
  <c r="C42"/>
  <c r="B42"/>
  <c r="E40" i="16"/>
  <c r="D40"/>
  <c r="C40"/>
  <c r="B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40" l="1"/>
  <c r="D49" i="15" l="1"/>
  <c r="E49"/>
  <c r="C49"/>
  <c r="B49"/>
  <c r="F47"/>
  <c r="E50" i="14"/>
  <c r="D50"/>
  <c r="C50"/>
  <c r="B50"/>
  <c r="F48"/>
  <c r="D14" i="5"/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7"/>
  <c r="C41" i="5"/>
  <c r="B41"/>
  <c r="D39"/>
  <c r="D15"/>
  <c r="D13"/>
  <c r="D12"/>
  <c r="D11"/>
  <c r="D10"/>
  <c r="D9"/>
  <c r="D8"/>
  <c r="C16" i="12"/>
  <c r="D10" s="1"/>
  <c r="F46" i="15"/>
  <c r="F47" i="14"/>
  <c r="E40" i="7"/>
  <c r="F45" i="15"/>
  <c r="F46" i="14"/>
  <c r="D16" i="5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 i="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C42"/>
  <c r="B42"/>
  <c r="B15" i="1"/>
  <c r="C11" s="1"/>
  <c r="B13" i="2"/>
  <c r="C10" s="1"/>
  <c r="B40" i="7"/>
  <c r="C40"/>
  <c r="D40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E40"/>
  <c r="D40"/>
  <c r="C40"/>
  <c r="B40"/>
  <c r="F8" i="1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8" i="1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7"/>
  <c r="E16" i="12"/>
  <c r="F10" s="1"/>
  <c r="C13" i="13"/>
  <c r="B13"/>
  <c r="C10" i="1"/>
  <c r="C15"/>
  <c r="C12"/>
  <c r="C13" i="2"/>
  <c r="D14" i="12" l="1"/>
  <c r="D8"/>
  <c r="F8"/>
  <c r="D12"/>
  <c r="F12"/>
  <c r="F14"/>
  <c r="D42" i="4"/>
  <c r="F49" i="15"/>
  <c r="D41" i="5"/>
  <c r="F40" i="7"/>
  <c r="D41" s="1"/>
  <c r="C11" i="2"/>
  <c r="F50" i="14"/>
  <c r="F40" i="6"/>
  <c r="B41" s="1"/>
  <c r="C9" i="2"/>
  <c r="C8"/>
  <c r="C13" i="1"/>
  <c r="C41" i="6" l="1"/>
  <c r="D41"/>
  <c r="F41" s="1"/>
  <c r="E41"/>
  <c r="E41" i="7"/>
  <c r="B41"/>
  <c r="C41"/>
  <c r="D16" i="12"/>
  <c r="F16"/>
  <c r="F41" i="7" l="1"/>
</calcChain>
</file>

<file path=xl/sharedStrings.xml><?xml version="1.0" encoding="utf-8"?>
<sst xmlns="http://schemas.openxmlformats.org/spreadsheetml/2006/main" count="427" uniqueCount="128">
  <si>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</si>
  <si>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</si>
  <si>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</si>
  <si>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</si>
  <si>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</si>
  <si>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</si>
  <si>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</si>
  <si>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</si>
  <si>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</si>
  <si>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</si>
  <si>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</si>
  <si>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</si>
  <si>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</si>
  <si>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</si>
  <si>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</si>
  <si>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</si>
  <si>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</si>
  <si>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</si>
  <si>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</si>
  <si>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</si>
  <si>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</si>
  <si>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</si>
  <si>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</si>
  <si>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</si>
  <si>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</si>
  <si>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</si>
  <si>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</si>
  <si>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</si>
  <si>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</si>
  <si>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</si>
  <si>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</si>
  <si>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</si>
  <si>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</si>
  <si>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>Total</t>
  </si>
  <si>
    <t>Turístico de lujo</t>
  </si>
  <si>
    <t>Turístico</t>
  </si>
  <si>
    <t>Chofer Guía</t>
  </si>
  <si>
    <t>Autobús</t>
  </si>
  <si>
    <t>Camioneta</t>
  </si>
  <si>
    <t>Minibús</t>
  </si>
  <si>
    <t>Entidad Federativa</t>
  </si>
  <si>
    <t>Gasolina</t>
  </si>
  <si>
    <t>Gas</t>
  </si>
  <si>
    <t>Diesel</t>
  </si>
  <si>
    <t>Gas-Gasolina</t>
  </si>
  <si>
    <t>Automóvil</t>
  </si>
  <si>
    <t>Personas físicas</t>
  </si>
  <si>
    <t>Tipo de empresa</t>
  </si>
  <si>
    <t>Pequeña</t>
  </si>
  <si>
    <t>Mediana</t>
  </si>
  <si>
    <t>Grande</t>
  </si>
  <si>
    <t>1 a 5</t>
  </si>
  <si>
    <t>6 a 30</t>
  </si>
  <si>
    <t>31 a 100</t>
  </si>
  <si>
    <t>3.4 Producción</t>
  </si>
  <si>
    <t>Clase de servicio</t>
  </si>
  <si>
    <t>No. de vehículos</t>
  </si>
  <si>
    <t>Entidad federativa</t>
  </si>
  <si>
    <t>Tipo de combustible</t>
  </si>
  <si>
    <t xml:space="preserve">Entidad federativa                                       </t>
  </si>
  <si>
    <t>Personas morales</t>
  </si>
  <si>
    <t>Total nacional</t>
  </si>
  <si>
    <t>Modelo de vehículo</t>
  </si>
  <si>
    <t>3.3 Estructura empresarial del autotransporte de turismo</t>
  </si>
  <si>
    <t>3.3.1 Estructura por tipo de empresa y estrato en unidades a nivel nacional</t>
  </si>
  <si>
    <t>Estrato en unidades</t>
  </si>
  <si>
    <t>Número de empresas</t>
  </si>
  <si>
    <t>3.4.1 Pasajeros transportados y pasajeros-km por modalidad de servicio</t>
  </si>
  <si>
    <t>Modalidad de servicio</t>
  </si>
  <si>
    <t>Demanda atendida pasajeros*           
 (miles)</t>
  </si>
  <si>
    <t>Tráfico pasajeros-km             
(miles)</t>
  </si>
  <si>
    <t>Hombre camión</t>
  </si>
  <si>
    <t>3. Autotransporte federal de turismo</t>
  </si>
  <si>
    <t>3.1 Parque vehicular</t>
  </si>
  <si>
    <t>más de 100</t>
  </si>
  <si>
    <t>De Excursión</t>
  </si>
  <si>
    <t xml:space="preserve">Turístico </t>
  </si>
  <si>
    <t xml:space="preserve">Turístico de Lujo </t>
  </si>
  <si>
    <t xml:space="preserve">Minibús o Microbús                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</si>
  <si>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</si>
  <si>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</si>
  <si>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</si>
  <si>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</si>
  <si>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</si>
  <si>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</si>
  <si>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</si>
  <si>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</si>
  <si>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</si>
  <si>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</si>
  <si>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</si>
  <si>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</si>
  <si>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</si>
  <si>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</si>
  <si>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</si>
  <si>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</si>
  <si>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</si>
  <si>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</si>
  <si>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</si>
  <si>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</si>
  <si>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</si>
  <si>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</si>
  <si>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</si>
  <si>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</si>
  <si>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</si>
  <si>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</si>
  <si>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</si>
  <si>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</si>
  <si>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</si>
  <si>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</si>
  <si>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</si>
  <si>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</si>
  <si>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Número de vehículos</t>
  </si>
  <si>
    <t>pasajeros</t>
  </si>
  <si>
    <t>trafico</t>
  </si>
  <si>
    <t xml:space="preserve">          por modalidad de servicio</t>
  </si>
  <si>
    <t xml:space="preserve">3.1.2 Parque vehicular del autotransporte de turismo </t>
  </si>
  <si>
    <t xml:space="preserve">          por tipo de vehículo</t>
  </si>
  <si>
    <t>3.1.3 Parque vehicular del turismo por tipo de combustible y entidad federativa</t>
  </si>
  <si>
    <t>3.1.4 Composición del parque vehicular de turismo por tipo de vehículo y entidad federativa</t>
  </si>
  <si>
    <t>3.1.7 Total de las unidades de turismo por modelo y modalidad de servicio</t>
  </si>
  <si>
    <t>3.1.8 Total de las unidades de turismo por modelo y tipo de vehículo</t>
  </si>
  <si>
    <t>3.2 Permisionarios del autotransporte de turismo</t>
  </si>
  <si>
    <t xml:space="preserve">          de turismo por entidad federativa</t>
  </si>
  <si>
    <t xml:space="preserve">3.1.5  Composición del parque vehicular de turismo por modalidad de servicio y entidad federativa </t>
  </si>
  <si>
    <t xml:space="preserve">3.2.1 Personas morales y físicas del servicio de autotransporte </t>
  </si>
  <si>
    <t xml:space="preserve">3.1.1 Composición de las unidades vehiculares de turismo </t>
  </si>
  <si>
    <t xml:space="preserve">3.1.6  Parque vehicular de los permisionarios del autotransporte  </t>
  </si>
  <si>
    <t xml:space="preserve">           de turismo por entidad federativa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</si>
</sst>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87">
    <xf numFmtId="0" fontId="0" fillId="0" borderId="0" xfId="0"/>
    <xf numFmtId="0" fontId="7" fillId="3" borderId="0" xfId="2" applyFont="1" applyBorder="1" applyAlignment="1">
      <alignment horizontal="center" vertical="center" wrapText="1"/>
    </xf>
    <xf numFmtId="3" fontId="7" fillId="3" borderId="0" xfId="2" applyNumberFormat="1" applyFont="1" applyAlignment="1">
      <alignment horizontal="center" vertical="center" wrapText="1"/>
    </xf>
    <xf numFmtId="0" fontId="4" fillId="0" borderId="0" xfId="1" applyFill="1" applyAlignment="1">
      <alignment horizontal="center"/>
    </xf>
    <xf numFmtId="0" fontId="8" fillId="0" borderId="0" xfId="0" applyFont="1"/>
    <xf numFmtId="0" fontId="9" fillId="0" borderId="0" xfId="0" applyFont="1" applyFill="1" applyBorder="1"/>
    <xf numFmtId="0" fontId="4" fillId="2" borderId="0" xfId="1" applyFont="1"/>
    <xf numFmtId="0" fontId="9" fillId="0" borderId="0" xfId="0" applyFont="1"/>
    <xf numFmtId="0" fontId="2" fillId="0" borderId="0" xfId="0" applyFont="1"/>
    <xf numFmtId="0" fontId="4" fillId="2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7" fillId="3" borderId="0" xfId="2" applyFont="1" applyBorder="1" applyAlignment="1">
      <alignment horizontal="center" vertical="center"/>
    </xf>
    <xf numFmtId="0" fontId="4" fillId="0" borderId="0" xfId="1" applyFill="1" applyAlignment="1">
      <alignment horizontal="right"/>
    </xf>
    <xf numFmtId="0" fontId="7" fillId="3" borderId="0" xfId="2" applyFont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164" fontId="7" fillId="3" borderId="0" xfId="2" applyNumberFormat="1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" fillId="2" borderId="0" xfId="1" applyFont="1"/>
    <xf numFmtId="3" fontId="1" fillId="2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9" fillId="4" borderId="0" xfId="0" applyFont="1" applyFill="1" applyBorder="1"/>
    <xf numFmtId="3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3" fontId="4" fillId="2" borderId="0" xfId="1" applyNumberFormat="1" applyFont="1" applyAlignment="1">
      <alignment horizontal="center"/>
    </xf>
    <xf numFmtId="1" fontId="13" fillId="0" borderId="0" xfId="0" applyNumberFormat="1" applyFont="1"/>
    <xf numFmtId="1" fontId="14" fillId="0" borderId="0" xfId="0" applyNumberFormat="1" applyFont="1"/>
    <xf numFmtId="0" fontId="8" fillId="0" borderId="0" xfId="0" applyFont="1" applyAlignment="1">
      <alignment horizontal="left"/>
    </xf>
    <xf numFmtId="3" fontId="6" fillId="3" borderId="0" xfId="2" applyNumberFormat="1" applyFont="1" applyAlignment="1">
      <alignment horizontal="center" vertical="center" wrapText="1"/>
    </xf>
    <xf numFmtId="0" fontId="8" fillId="0" borderId="0" xfId="0" applyFont="1" applyAlignment="1"/>
    <xf numFmtId="3" fontId="13" fillId="0" borderId="0" xfId="0" applyNumberFormat="1" applyFont="1"/>
    <xf numFmtId="3" fontId="9" fillId="0" borderId="0" xfId="0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/>
    <xf numFmtId="0" fontId="0" fillId="0" borderId="0" xfId="0" applyAlignment="1"/>
    <xf numFmtId="165" fontId="14" fillId="0" borderId="0" xfId="0" applyNumberFormat="1" applyFont="1"/>
    <xf numFmtId="1" fontId="5" fillId="0" borderId="0" xfId="0" applyNumberFormat="1" applyFont="1" applyAlignment="1">
      <alignment horizontal="center"/>
    </xf>
    <xf numFmtId="0" fontId="9" fillId="4" borderId="0" xfId="0" applyFont="1" applyFill="1"/>
    <xf numFmtId="0" fontId="16" fillId="0" borderId="0" xfId="0" applyFont="1" applyBorder="1" applyAlignment="1">
      <alignment horizontal="center"/>
    </xf>
    <xf numFmtId="0" fontId="9" fillId="5" borderId="0" xfId="0" applyFont="1" applyFill="1"/>
    <xf numFmtId="16" fontId="9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9" fillId="5" borderId="0" xfId="0" applyFont="1" applyFill="1" applyBorder="1"/>
    <xf numFmtId="3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7" fillId="3" borderId="0" xfId="2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left" vertical="center"/>
    </xf>
    <xf numFmtId="0" fontId="7" fillId="3" borderId="0" xfId="2" applyFont="1" applyAlignment="1">
      <alignment horizontal="center" wrapText="1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7" fillId="3" borderId="0" xfId="2" applyFont="1" applyAlignment="1">
      <alignment horizontal="right" vertical="center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colors>
    <mruColors>
      <color rgb="FF9BBB59"/>
      <color rgb="FFF7964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100"/>
              <a:t>Participación</a:t>
            </a:r>
            <a:r>
              <a:rPr lang="en-US" sz="1100" baseline="0"/>
              <a:t> del Parque Vehicular de Turismo</a:t>
            </a:r>
          </a:p>
          <a:p>
            <a:pPr>
              <a:defRPr lang="es-ES"/>
            </a:pPr>
            <a:r>
              <a:rPr lang="en-US" sz="1100" baseline="0"/>
              <a:t> por Modalidad de Servicio 2010</a:t>
            </a:r>
            <a:endParaRPr lang="en-US" sz="1100"/>
          </a:p>
        </c:rich>
      </c:tx>
      <c:layout>
        <c:manualLayout>
          <c:xMode val="edge"/>
          <c:yMode val="edge"/>
          <c:x val="0.2263541119860017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9745188101487405E-2"/>
          <c:y val="0.19296742318974841"/>
          <c:w val="0.45485039370078761"/>
          <c:h val="0.80267716535433076"/>
        </c:manualLayout>
      </c:layout>
      <c:pieChart>
        <c:varyColors val="1"/>
        <c:ser>
          <c:idx val="0"/>
          <c:order val="0"/>
          <c:explosion val="8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5.3127077865266902E-2"/>
                  <c:y val="5.30164427975914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4906025809273862"/>
                  <c:y val="-0.171174420367874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7336504811898488E-2"/>
                  <c:y val="-3.58114545728867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'3.1.1'!$A$10:$A$13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'3.1.1'!$D$10:$D$13</c:f>
              <c:numCache>
                <c:formatCode>0</c:formatCode>
                <c:ptCount val="4"/>
                <c:pt idx="0">
                  <c:v>2.4264133312568137</c:v>
                </c:pt>
                <c:pt idx="1">
                  <c:v>68.061049680735081</c:v>
                </c:pt>
                <c:pt idx="2">
                  <c:v>7.8492446659398851</c:v>
                </c:pt>
                <c:pt idx="3">
                  <c:v>21.663292322068216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029308836395452"/>
          <c:y val="0.31579067382009041"/>
          <c:w val="0.23915135608048993"/>
          <c:h val="0.56148013078040659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 b="1"/>
              <a:t>Participación del Parque Vehicular de Turismo</a:t>
            </a:r>
          </a:p>
          <a:p>
            <a:pPr>
              <a:defRPr lang="es-ES"/>
            </a:pPr>
            <a:r>
              <a:rPr lang="en-US" sz="1200" b="1"/>
              <a:t> por Tipo de Vehículo 2010</a:t>
            </a:r>
          </a:p>
        </c:rich>
      </c:tx>
      <c:layout>
        <c:manualLayout>
          <c:xMode val="edge"/>
          <c:yMode val="edge"/>
          <c:x val="0.1726458880139982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7980096237970337E-2"/>
          <c:y val="0.21888448435084787"/>
          <c:w val="0.44681758530183785"/>
          <c:h val="0.72226449195940035"/>
        </c:manualLayout>
      </c:layout>
      <c:pieChart>
        <c:varyColors val="1"/>
        <c:ser>
          <c:idx val="0"/>
          <c:order val="0"/>
          <c:dPt>
            <c:idx val="0"/>
            <c:explosion val="7"/>
            <c:spPr>
              <a:solidFill>
                <a:schemeClr val="accent3"/>
              </a:solidFill>
            </c:spPr>
          </c:dPt>
          <c:dPt>
            <c:idx val="1"/>
            <c:explosion val="5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explosion val="4"/>
            <c:spPr>
              <a:solidFill>
                <a:schemeClr val="accent6"/>
              </a:solidFill>
            </c:spPr>
          </c:dPt>
          <c:dPt>
            <c:idx val="3"/>
            <c:explosion val="4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-0.15101421697287859"/>
                  <c:y val="-0.2488014408166328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429286964129484E-2"/>
                  <c:y val="1.838934960225274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3046369203849765E-2"/>
                  <c:y val="0.1315851684953837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19%</a:t>
                    </a:r>
                  </a:p>
                </c:rich>
              </c:tx>
              <c:showVal val="1"/>
            </c:dLbl>
            <c:delete val="1"/>
          </c:dLbls>
          <c:cat>
            <c:strRef>
              <c:f>'3.1.2'!$A$8:$A$11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                 </c:v>
                </c:pt>
              </c:strCache>
            </c:strRef>
          </c:cat>
          <c:val>
            <c:numRef>
              <c:f>'3.1.2'!$D$8:$D$11</c:f>
              <c:numCache>
                <c:formatCode>#,##0</c:formatCode>
                <c:ptCount val="4"/>
                <c:pt idx="0">
                  <c:v>78.869334994549135</c:v>
                </c:pt>
                <c:pt idx="1">
                  <c:v>1.9124746924155116</c:v>
                </c:pt>
                <c:pt idx="2">
                  <c:v>19.215075533406011</c:v>
                </c:pt>
                <c:pt idx="3">
                  <c:v>3.1147796293412243E-3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4166666666666672"/>
          <c:y val="0.33243636459152681"/>
          <c:w val="0.31111111111111112"/>
          <c:h val="0.38145930588044813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400"/>
              <a:t>Participación Vehícular de Turismo por Tipo de Combustible 2010</a:t>
            </a:r>
          </a:p>
        </c:rich>
      </c:tx>
      <c:layout>
        <c:manualLayout>
          <c:xMode val="edge"/>
          <c:yMode val="edge"/>
          <c:x val="0.16272344803277344"/>
          <c:y val="2.4297431168438587E-2"/>
        </c:manualLayout>
      </c:layout>
      <c:overlay val="1"/>
    </c:title>
    <c:plotArea>
      <c:layout>
        <c:manualLayout>
          <c:layoutTarget val="inner"/>
          <c:xMode val="edge"/>
          <c:yMode val="edge"/>
          <c:x val="9.7943286022891179E-2"/>
          <c:y val="0.11909886503574145"/>
          <c:w val="0.87970721354523829"/>
          <c:h val="0.66659396569151763"/>
        </c:manualLayout>
      </c:layout>
      <c:barChart>
        <c:barDir val="col"/>
        <c:grouping val="stacked"/>
        <c:ser>
          <c:idx val="0"/>
          <c:order val="0"/>
          <c:tx>
            <c:strRef>
              <c:f>'3.1.3'!$B$5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strRef>
              <c:f>'3.1.3'!$G$7:$G$38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'3.1.3'!$B$7:$B$38</c:f>
              <c:numCache>
                <c:formatCode>#,##0</c:formatCode>
                <c:ptCount val="32"/>
                <c:pt idx="0">
                  <c:v>760</c:v>
                </c:pt>
                <c:pt idx="1">
                  <c:v>372</c:v>
                </c:pt>
                <c:pt idx="2">
                  <c:v>60</c:v>
                </c:pt>
                <c:pt idx="3">
                  <c:v>59</c:v>
                </c:pt>
                <c:pt idx="4">
                  <c:v>337</c:v>
                </c:pt>
                <c:pt idx="5">
                  <c:v>265</c:v>
                </c:pt>
                <c:pt idx="6">
                  <c:v>562</c:v>
                </c:pt>
                <c:pt idx="7">
                  <c:v>113</c:v>
                </c:pt>
                <c:pt idx="8">
                  <c:v>9710</c:v>
                </c:pt>
                <c:pt idx="9">
                  <c:v>313</c:v>
                </c:pt>
                <c:pt idx="10">
                  <c:v>773</c:v>
                </c:pt>
                <c:pt idx="11">
                  <c:v>1819</c:v>
                </c:pt>
                <c:pt idx="12">
                  <c:v>149</c:v>
                </c:pt>
                <c:pt idx="13">
                  <c:v>652</c:v>
                </c:pt>
                <c:pt idx="14">
                  <c:v>2704</c:v>
                </c:pt>
                <c:pt idx="15">
                  <c:v>982</c:v>
                </c:pt>
                <c:pt idx="16">
                  <c:v>393</c:v>
                </c:pt>
                <c:pt idx="17">
                  <c:v>119</c:v>
                </c:pt>
                <c:pt idx="18">
                  <c:v>1122</c:v>
                </c:pt>
                <c:pt idx="19">
                  <c:v>149</c:v>
                </c:pt>
                <c:pt idx="20">
                  <c:v>751</c:v>
                </c:pt>
                <c:pt idx="21">
                  <c:v>429</c:v>
                </c:pt>
                <c:pt idx="22">
                  <c:v>840</c:v>
                </c:pt>
                <c:pt idx="23">
                  <c:v>638</c:v>
                </c:pt>
                <c:pt idx="24">
                  <c:v>323</c:v>
                </c:pt>
                <c:pt idx="25">
                  <c:v>251</c:v>
                </c:pt>
                <c:pt idx="26">
                  <c:v>90</c:v>
                </c:pt>
                <c:pt idx="27">
                  <c:v>336</c:v>
                </c:pt>
                <c:pt idx="28">
                  <c:v>324</c:v>
                </c:pt>
                <c:pt idx="29">
                  <c:v>936</c:v>
                </c:pt>
                <c:pt idx="30">
                  <c:v>308</c:v>
                </c:pt>
                <c:pt idx="31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'3.1.3'!$C$5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'3.1.3'!$G$7:$G$38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'3.1.3'!$C$7:$C$38</c:f>
              <c:numCache>
                <c:formatCode>#,##0</c:formatCode>
                <c:ptCount val="32"/>
                <c:pt idx="0">
                  <c:v>37</c:v>
                </c:pt>
                <c:pt idx="1">
                  <c:v>86</c:v>
                </c:pt>
                <c:pt idx="2">
                  <c:v>375</c:v>
                </c:pt>
                <c:pt idx="3">
                  <c:v>27</c:v>
                </c:pt>
                <c:pt idx="4">
                  <c:v>160</c:v>
                </c:pt>
                <c:pt idx="5">
                  <c:v>50</c:v>
                </c:pt>
                <c:pt idx="6">
                  <c:v>28</c:v>
                </c:pt>
                <c:pt idx="7">
                  <c:v>47</c:v>
                </c:pt>
                <c:pt idx="8">
                  <c:v>798</c:v>
                </c:pt>
                <c:pt idx="9">
                  <c:v>1</c:v>
                </c:pt>
                <c:pt idx="10">
                  <c:v>33</c:v>
                </c:pt>
                <c:pt idx="11">
                  <c:v>193</c:v>
                </c:pt>
                <c:pt idx="12">
                  <c:v>100</c:v>
                </c:pt>
                <c:pt idx="13">
                  <c:v>25</c:v>
                </c:pt>
                <c:pt idx="14">
                  <c:v>251</c:v>
                </c:pt>
                <c:pt idx="15">
                  <c:v>72</c:v>
                </c:pt>
                <c:pt idx="16">
                  <c:v>56</c:v>
                </c:pt>
                <c:pt idx="17">
                  <c:v>96</c:v>
                </c:pt>
                <c:pt idx="18">
                  <c:v>205</c:v>
                </c:pt>
                <c:pt idx="19">
                  <c:v>191</c:v>
                </c:pt>
                <c:pt idx="20">
                  <c:v>42</c:v>
                </c:pt>
                <c:pt idx="21">
                  <c:v>61</c:v>
                </c:pt>
                <c:pt idx="22">
                  <c:v>1830</c:v>
                </c:pt>
                <c:pt idx="23">
                  <c:v>43</c:v>
                </c:pt>
                <c:pt idx="24">
                  <c:v>113</c:v>
                </c:pt>
                <c:pt idx="25">
                  <c:v>31</c:v>
                </c:pt>
                <c:pt idx="26">
                  <c:v>72</c:v>
                </c:pt>
                <c:pt idx="27">
                  <c:v>9</c:v>
                </c:pt>
                <c:pt idx="28">
                  <c:v>4</c:v>
                </c:pt>
                <c:pt idx="29">
                  <c:v>91</c:v>
                </c:pt>
                <c:pt idx="30">
                  <c:v>139</c:v>
                </c:pt>
                <c:pt idx="31">
                  <c:v>16</c:v>
                </c:pt>
              </c:numCache>
            </c:numRef>
          </c:val>
        </c:ser>
        <c:overlap val="100"/>
        <c:axId val="65913984"/>
        <c:axId val="65915520"/>
      </c:barChart>
      <c:catAx>
        <c:axId val="659139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15520"/>
        <c:crosses val="autoZero"/>
        <c:auto val="1"/>
        <c:lblAlgn val="ctr"/>
        <c:lblOffset val="100"/>
      </c:catAx>
      <c:valAx>
        <c:axId val="65915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1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46023100246408"/>
          <c:y val="0.92430648690393957"/>
          <c:w val="0.23951928375560086"/>
          <c:h val="7.569351309606030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Turismo por Tipo de Vehículo 2010</a:t>
            </a:r>
          </a:p>
        </c:rich>
      </c:tx>
      <c:layout>
        <c:manualLayout>
          <c:xMode val="edge"/>
          <c:yMode val="edge"/>
          <c:x val="0.2105016338725022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016305677756122"/>
          <c:y val="8.6384627261173186E-2"/>
          <c:w val="0.86785264382051563"/>
          <c:h val="0.6689888271343708"/>
        </c:manualLayout>
      </c:layout>
      <c:barChart>
        <c:barDir val="col"/>
        <c:grouping val="stacked"/>
        <c:ser>
          <c:idx val="0"/>
          <c:order val="0"/>
          <c:tx>
            <c:strRef>
              <c:f>'3.1.4'!$B$4:$B$5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'3.1.4'!$B$7:$B$38</c:f>
              <c:numCache>
                <c:formatCode>#,##0</c:formatCode>
                <c:ptCount val="32"/>
                <c:pt idx="0">
                  <c:v>703</c:v>
                </c:pt>
                <c:pt idx="1">
                  <c:v>403</c:v>
                </c:pt>
                <c:pt idx="2">
                  <c:v>34</c:v>
                </c:pt>
                <c:pt idx="3">
                  <c:v>55</c:v>
                </c:pt>
                <c:pt idx="4">
                  <c:v>255</c:v>
                </c:pt>
                <c:pt idx="5">
                  <c:v>231</c:v>
                </c:pt>
                <c:pt idx="6">
                  <c:v>549</c:v>
                </c:pt>
                <c:pt idx="7">
                  <c:v>108</c:v>
                </c:pt>
                <c:pt idx="8">
                  <c:v>9497</c:v>
                </c:pt>
                <c:pt idx="9">
                  <c:v>305</c:v>
                </c:pt>
                <c:pt idx="10">
                  <c:v>769</c:v>
                </c:pt>
                <c:pt idx="11">
                  <c:v>1775</c:v>
                </c:pt>
                <c:pt idx="12">
                  <c:v>143</c:v>
                </c:pt>
                <c:pt idx="13">
                  <c:v>643</c:v>
                </c:pt>
                <c:pt idx="14">
                  <c:v>2647</c:v>
                </c:pt>
                <c:pt idx="15">
                  <c:v>938</c:v>
                </c:pt>
                <c:pt idx="16">
                  <c:v>368</c:v>
                </c:pt>
                <c:pt idx="17">
                  <c:v>109</c:v>
                </c:pt>
                <c:pt idx="18">
                  <c:v>1108</c:v>
                </c:pt>
                <c:pt idx="19">
                  <c:v>99</c:v>
                </c:pt>
                <c:pt idx="20">
                  <c:v>715</c:v>
                </c:pt>
                <c:pt idx="21">
                  <c:v>416</c:v>
                </c:pt>
                <c:pt idx="22">
                  <c:v>407</c:v>
                </c:pt>
                <c:pt idx="23">
                  <c:v>572</c:v>
                </c:pt>
                <c:pt idx="24">
                  <c:v>287</c:v>
                </c:pt>
                <c:pt idx="25">
                  <c:v>229</c:v>
                </c:pt>
                <c:pt idx="26">
                  <c:v>76</c:v>
                </c:pt>
                <c:pt idx="27">
                  <c:v>316</c:v>
                </c:pt>
                <c:pt idx="28">
                  <c:v>312</c:v>
                </c:pt>
                <c:pt idx="29">
                  <c:v>874</c:v>
                </c:pt>
                <c:pt idx="30">
                  <c:v>240</c:v>
                </c:pt>
                <c:pt idx="3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'3.1.4'!$C$4:$C$5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'3.1.4'!$C$7:$C$38</c:f>
              <c:numCache>
                <c:formatCode>#,##0</c:formatCode>
                <c:ptCount val="32"/>
                <c:pt idx="0">
                  <c:v>10</c:v>
                </c:pt>
                <c:pt idx="1">
                  <c:v>21</c:v>
                </c:pt>
                <c:pt idx="2">
                  <c:v>15</c:v>
                </c:pt>
                <c:pt idx="3">
                  <c:v>6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138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167</c:v>
                </c:pt>
                <c:pt idx="19">
                  <c:v>19</c:v>
                </c:pt>
                <c:pt idx="20">
                  <c:v>0</c:v>
                </c:pt>
                <c:pt idx="21">
                  <c:v>37</c:v>
                </c:pt>
                <c:pt idx="22">
                  <c:v>36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15</c:v>
                </c:pt>
                <c:pt idx="27">
                  <c:v>0</c:v>
                </c:pt>
                <c:pt idx="28">
                  <c:v>0</c:v>
                </c:pt>
                <c:pt idx="29">
                  <c:v>29</c:v>
                </c:pt>
                <c:pt idx="30">
                  <c:v>14</c:v>
                </c:pt>
                <c:pt idx="31">
                  <c:v>3</c:v>
                </c:pt>
              </c:numCache>
            </c:numRef>
          </c:val>
        </c:ser>
        <c:ser>
          <c:idx val="2"/>
          <c:order val="2"/>
          <c:tx>
            <c:strRef>
              <c:f>'3.1.4'!$D$4:$D$5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'3.1.4'!$D$7:$D$38</c:f>
              <c:numCache>
                <c:formatCode>#,##0</c:formatCode>
                <c:ptCount val="32"/>
                <c:pt idx="0">
                  <c:v>84</c:v>
                </c:pt>
                <c:pt idx="1">
                  <c:v>36</c:v>
                </c:pt>
                <c:pt idx="2">
                  <c:v>387</c:v>
                </c:pt>
                <c:pt idx="3">
                  <c:v>25</c:v>
                </c:pt>
                <c:pt idx="4">
                  <c:v>222</c:v>
                </c:pt>
                <c:pt idx="5">
                  <c:v>72</c:v>
                </c:pt>
                <c:pt idx="6">
                  <c:v>26</c:v>
                </c:pt>
                <c:pt idx="7">
                  <c:v>41</c:v>
                </c:pt>
                <c:pt idx="8">
                  <c:v>878</c:v>
                </c:pt>
                <c:pt idx="9">
                  <c:v>9</c:v>
                </c:pt>
                <c:pt idx="10">
                  <c:v>39</c:v>
                </c:pt>
                <c:pt idx="11">
                  <c:v>216</c:v>
                </c:pt>
                <c:pt idx="12">
                  <c:v>100</c:v>
                </c:pt>
                <c:pt idx="13">
                  <c:v>31</c:v>
                </c:pt>
                <c:pt idx="14">
                  <c:v>303</c:v>
                </c:pt>
                <c:pt idx="15">
                  <c:v>116</c:v>
                </c:pt>
                <c:pt idx="16">
                  <c:v>78</c:v>
                </c:pt>
                <c:pt idx="17">
                  <c:v>106</c:v>
                </c:pt>
                <c:pt idx="18">
                  <c:v>60</c:v>
                </c:pt>
                <c:pt idx="19">
                  <c:v>222</c:v>
                </c:pt>
                <c:pt idx="20">
                  <c:v>78</c:v>
                </c:pt>
                <c:pt idx="21">
                  <c:v>37</c:v>
                </c:pt>
                <c:pt idx="22">
                  <c:v>2233</c:v>
                </c:pt>
                <c:pt idx="23">
                  <c:v>109</c:v>
                </c:pt>
                <c:pt idx="24">
                  <c:v>146</c:v>
                </c:pt>
                <c:pt idx="25">
                  <c:v>53</c:v>
                </c:pt>
                <c:pt idx="26">
                  <c:v>71</c:v>
                </c:pt>
                <c:pt idx="27">
                  <c:v>29</c:v>
                </c:pt>
                <c:pt idx="28">
                  <c:v>16</c:v>
                </c:pt>
                <c:pt idx="29">
                  <c:v>124</c:v>
                </c:pt>
                <c:pt idx="30">
                  <c:v>193</c:v>
                </c:pt>
                <c:pt idx="31">
                  <c:v>29</c:v>
                </c:pt>
              </c:numCache>
            </c:numRef>
          </c:val>
        </c:ser>
        <c:ser>
          <c:idx val="3"/>
          <c:order val="3"/>
          <c:tx>
            <c:strRef>
              <c:f>'3.1.4'!$E$4:$E$5</c:f>
              <c:strCache>
                <c:ptCount val="1"/>
                <c:pt idx="0">
                  <c:v>Minibús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strRef>
              <c:f>'3.1.4'!$G$7:$G$38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094976"/>
        <c:axId val="66096512"/>
      </c:barChart>
      <c:catAx>
        <c:axId val="660949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96512"/>
        <c:crosses val="autoZero"/>
        <c:auto val="1"/>
        <c:lblAlgn val="ctr"/>
        <c:lblOffset val="100"/>
      </c:catAx>
      <c:valAx>
        <c:axId val="66096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693463014996401"/>
          <c:y val="0.9014149245091021"/>
          <c:w val="0.6680863351921108"/>
          <c:h val="7.4023659541384873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</a:t>
            </a:r>
          </a:p>
          <a:p>
            <a:pPr>
              <a:defRPr lang="es-ES"/>
            </a:pPr>
            <a:r>
              <a:rPr lang="en-US" sz="1200"/>
              <a:t>por Tipo de Vehículo 2010</a:t>
            </a:r>
          </a:p>
        </c:rich>
      </c:tx>
      <c:layout>
        <c:manualLayout>
          <c:xMode val="edge"/>
          <c:yMode val="edge"/>
          <c:x val="0.29604855643044631"/>
          <c:y val="9.248554913294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2878718285214383"/>
          <c:y val="0.18273105457193614"/>
          <c:w val="0.46449671916010532"/>
          <c:h val="0.77326621455555133"/>
        </c:manualLayout>
      </c:layout>
      <c:pieChart>
        <c:varyColors val="1"/>
        <c:ser>
          <c:idx val="0"/>
          <c:order val="0"/>
          <c:explosion val="6"/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786493875765529"/>
                  <c:y val="-0.227575622411360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'3.1.4'!$B$4:$E$5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'3.1.4'!$B$41:$E$41</c:f>
              <c:numCache>
                <c:formatCode>0</c:formatCode>
                <c:ptCount val="4"/>
                <c:pt idx="0">
                  <c:v>78.869334994549135</c:v>
                </c:pt>
                <c:pt idx="1">
                  <c:v>1.9124746924155116</c:v>
                </c:pt>
                <c:pt idx="2">
                  <c:v>19.215075533406011</c:v>
                </c:pt>
                <c:pt idx="3">
                  <c:v>3.1147796293412239E-3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7207086614173295"/>
          <c:y val="0.34200755541395478"/>
          <c:w val="0.2501513560804895"/>
          <c:h val="0.44084001638523507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por Modalidad de Servicio 2010</a:t>
            </a:r>
          </a:p>
          <a:p>
            <a:pPr>
              <a:defRPr lang="es-ES"/>
            </a:pPr>
            <a:endParaRPr lang="en-US"/>
          </a:p>
        </c:rich>
      </c:tx>
      <c:layout>
        <c:manualLayout>
          <c:xMode val="edge"/>
          <c:yMode val="edge"/>
          <c:x val="0.21094436743964723"/>
          <c:y val="4.3881176332866501E-3"/>
        </c:manualLayout>
      </c:layout>
      <c:overlay val="1"/>
    </c:title>
    <c:plotArea>
      <c:layout>
        <c:manualLayout>
          <c:layoutTarget val="inner"/>
          <c:xMode val="edge"/>
          <c:yMode val="edge"/>
          <c:x val="9.4836083686089423E-2"/>
          <c:y val="9.418142369622079E-2"/>
          <c:w val="0.88541339800350916"/>
          <c:h val="0.68772519471336901"/>
        </c:manualLayout>
      </c:layout>
      <c:barChart>
        <c:barDir val="col"/>
        <c:grouping val="stacked"/>
        <c:ser>
          <c:idx val="0"/>
          <c:order val="0"/>
          <c:tx>
            <c:strRef>
              <c:f>'3.1.5'!$B$4:$B$5</c:f>
              <c:strCache>
                <c:ptCount val="1"/>
                <c:pt idx="0">
                  <c:v>Chofer Guía</c:v>
                </c:pt>
              </c:strCache>
            </c:strRef>
          </c:tx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'3.1.5'!$B$7:$B$38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22</c:v>
                </c:pt>
                <c:pt idx="3">
                  <c:v>6</c:v>
                </c:pt>
                <c:pt idx="4">
                  <c:v>23</c:v>
                </c:pt>
                <c:pt idx="5">
                  <c:v>23</c:v>
                </c:pt>
                <c:pt idx="6">
                  <c:v>15</c:v>
                </c:pt>
                <c:pt idx="7">
                  <c:v>0</c:v>
                </c:pt>
                <c:pt idx="8">
                  <c:v>261</c:v>
                </c:pt>
                <c:pt idx="9">
                  <c:v>0</c:v>
                </c:pt>
                <c:pt idx="10">
                  <c:v>3</c:v>
                </c:pt>
                <c:pt idx="11">
                  <c:v>16</c:v>
                </c:pt>
                <c:pt idx="12">
                  <c:v>38</c:v>
                </c:pt>
                <c:pt idx="13">
                  <c:v>0</c:v>
                </c:pt>
                <c:pt idx="14">
                  <c:v>59</c:v>
                </c:pt>
                <c:pt idx="15">
                  <c:v>3</c:v>
                </c:pt>
                <c:pt idx="16">
                  <c:v>10</c:v>
                </c:pt>
                <c:pt idx="17">
                  <c:v>6</c:v>
                </c:pt>
                <c:pt idx="18">
                  <c:v>108</c:v>
                </c:pt>
                <c:pt idx="19">
                  <c:v>33</c:v>
                </c:pt>
                <c:pt idx="20">
                  <c:v>2</c:v>
                </c:pt>
                <c:pt idx="21">
                  <c:v>22</c:v>
                </c:pt>
                <c:pt idx="22">
                  <c:v>38</c:v>
                </c:pt>
                <c:pt idx="23">
                  <c:v>0</c:v>
                </c:pt>
                <c:pt idx="24">
                  <c:v>53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'3.1.5'!$C$4:$C$5</c:f>
              <c:strCache>
                <c:ptCount val="1"/>
                <c:pt idx="0">
                  <c:v>De Excursión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'3.1.5'!$C$7:$C$38</c:f>
              <c:numCache>
                <c:formatCode>#,##0</c:formatCode>
                <c:ptCount val="32"/>
                <c:pt idx="0">
                  <c:v>621</c:v>
                </c:pt>
                <c:pt idx="1">
                  <c:v>369</c:v>
                </c:pt>
                <c:pt idx="2">
                  <c:v>18</c:v>
                </c:pt>
                <c:pt idx="3">
                  <c:v>51</c:v>
                </c:pt>
                <c:pt idx="4">
                  <c:v>179</c:v>
                </c:pt>
                <c:pt idx="5">
                  <c:v>208</c:v>
                </c:pt>
                <c:pt idx="6">
                  <c:v>449</c:v>
                </c:pt>
                <c:pt idx="7">
                  <c:v>92</c:v>
                </c:pt>
                <c:pt idx="8">
                  <c:v>8588</c:v>
                </c:pt>
                <c:pt idx="9">
                  <c:v>269</c:v>
                </c:pt>
                <c:pt idx="10">
                  <c:v>695</c:v>
                </c:pt>
                <c:pt idx="11">
                  <c:v>1475</c:v>
                </c:pt>
                <c:pt idx="12">
                  <c:v>126</c:v>
                </c:pt>
                <c:pt idx="13">
                  <c:v>526</c:v>
                </c:pt>
                <c:pt idx="14">
                  <c:v>2461</c:v>
                </c:pt>
                <c:pt idx="15">
                  <c:v>898</c:v>
                </c:pt>
                <c:pt idx="16">
                  <c:v>312</c:v>
                </c:pt>
                <c:pt idx="17">
                  <c:v>105</c:v>
                </c:pt>
                <c:pt idx="18">
                  <c:v>791</c:v>
                </c:pt>
                <c:pt idx="19">
                  <c:v>77</c:v>
                </c:pt>
                <c:pt idx="20">
                  <c:v>632</c:v>
                </c:pt>
                <c:pt idx="21">
                  <c:v>395</c:v>
                </c:pt>
                <c:pt idx="22">
                  <c:v>326</c:v>
                </c:pt>
                <c:pt idx="23">
                  <c:v>345</c:v>
                </c:pt>
                <c:pt idx="24">
                  <c:v>208</c:v>
                </c:pt>
                <c:pt idx="25">
                  <c:v>142</c:v>
                </c:pt>
                <c:pt idx="26">
                  <c:v>53</c:v>
                </c:pt>
                <c:pt idx="27">
                  <c:v>68</c:v>
                </c:pt>
                <c:pt idx="28">
                  <c:v>309</c:v>
                </c:pt>
                <c:pt idx="29">
                  <c:v>761</c:v>
                </c:pt>
                <c:pt idx="30">
                  <c:v>217</c:v>
                </c:pt>
                <c:pt idx="31">
                  <c:v>85</c:v>
                </c:pt>
              </c:numCache>
            </c:numRef>
          </c:val>
        </c:ser>
        <c:ser>
          <c:idx val="2"/>
          <c:order val="2"/>
          <c:tx>
            <c:strRef>
              <c:f>'3.1.5'!$D$4:$D$5</c:f>
              <c:strCache>
                <c:ptCount val="1"/>
                <c:pt idx="0">
                  <c:v>Turístico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'3.1.5'!$D$7:$D$38</c:f>
              <c:numCache>
                <c:formatCode>#,##0</c:formatCode>
                <c:ptCount val="32"/>
                <c:pt idx="0">
                  <c:v>49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38</c:v>
                </c:pt>
                <c:pt idx="5">
                  <c:v>12</c:v>
                </c:pt>
                <c:pt idx="6">
                  <c:v>102</c:v>
                </c:pt>
                <c:pt idx="7">
                  <c:v>2</c:v>
                </c:pt>
                <c:pt idx="8">
                  <c:v>455</c:v>
                </c:pt>
                <c:pt idx="9">
                  <c:v>31</c:v>
                </c:pt>
                <c:pt idx="10">
                  <c:v>28</c:v>
                </c:pt>
                <c:pt idx="11">
                  <c:v>295</c:v>
                </c:pt>
                <c:pt idx="12">
                  <c:v>12</c:v>
                </c:pt>
                <c:pt idx="13">
                  <c:v>45</c:v>
                </c:pt>
                <c:pt idx="14">
                  <c:v>158</c:v>
                </c:pt>
                <c:pt idx="15">
                  <c:v>23</c:v>
                </c:pt>
                <c:pt idx="16">
                  <c:v>45</c:v>
                </c:pt>
                <c:pt idx="17">
                  <c:v>1</c:v>
                </c:pt>
                <c:pt idx="18">
                  <c:v>353</c:v>
                </c:pt>
                <c:pt idx="19">
                  <c:v>9</c:v>
                </c:pt>
                <c:pt idx="20">
                  <c:v>33</c:v>
                </c:pt>
                <c:pt idx="21">
                  <c:v>23</c:v>
                </c:pt>
                <c:pt idx="22">
                  <c:v>50</c:v>
                </c:pt>
                <c:pt idx="23">
                  <c:v>237</c:v>
                </c:pt>
                <c:pt idx="24">
                  <c:v>57</c:v>
                </c:pt>
                <c:pt idx="25">
                  <c:v>98</c:v>
                </c:pt>
                <c:pt idx="26">
                  <c:v>0</c:v>
                </c:pt>
                <c:pt idx="27">
                  <c:v>264</c:v>
                </c:pt>
                <c:pt idx="28">
                  <c:v>4</c:v>
                </c:pt>
                <c:pt idx="29">
                  <c:v>22</c:v>
                </c:pt>
                <c:pt idx="30">
                  <c:v>7</c:v>
                </c:pt>
                <c:pt idx="31">
                  <c:v>50</c:v>
                </c:pt>
              </c:numCache>
            </c:numRef>
          </c:val>
        </c:ser>
        <c:ser>
          <c:idx val="3"/>
          <c:order val="3"/>
          <c:tx>
            <c:strRef>
              <c:f>'3.1.5'!$E$4:$E$5</c:f>
              <c:strCache>
                <c:ptCount val="1"/>
                <c:pt idx="0">
                  <c:v>Turístico de lujo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'3.1.5'!$G$7:$G$38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'3.1.5'!$E$7:$E$38</c:f>
              <c:numCache>
                <c:formatCode>#,##0</c:formatCode>
                <c:ptCount val="32"/>
                <c:pt idx="0">
                  <c:v>127</c:v>
                </c:pt>
                <c:pt idx="1">
                  <c:v>57</c:v>
                </c:pt>
                <c:pt idx="2">
                  <c:v>396</c:v>
                </c:pt>
                <c:pt idx="3">
                  <c:v>28</c:v>
                </c:pt>
                <c:pt idx="4">
                  <c:v>257</c:v>
                </c:pt>
                <c:pt idx="5">
                  <c:v>72</c:v>
                </c:pt>
                <c:pt idx="6">
                  <c:v>24</c:v>
                </c:pt>
                <c:pt idx="7">
                  <c:v>66</c:v>
                </c:pt>
                <c:pt idx="8">
                  <c:v>1209</c:v>
                </c:pt>
                <c:pt idx="9">
                  <c:v>14</c:v>
                </c:pt>
                <c:pt idx="10">
                  <c:v>82</c:v>
                </c:pt>
                <c:pt idx="11">
                  <c:v>230</c:v>
                </c:pt>
                <c:pt idx="12">
                  <c:v>73</c:v>
                </c:pt>
                <c:pt idx="13">
                  <c:v>106</c:v>
                </c:pt>
                <c:pt idx="14">
                  <c:v>279</c:v>
                </c:pt>
                <c:pt idx="15">
                  <c:v>130</c:v>
                </c:pt>
                <c:pt idx="16">
                  <c:v>82</c:v>
                </c:pt>
                <c:pt idx="17">
                  <c:v>103</c:v>
                </c:pt>
                <c:pt idx="18">
                  <c:v>83</c:v>
                </c:pt>
                <c:pt idx="19">
                  <c:v>221</c:v>
                </c:pt>
                <c:pt idx="20">
                  <c:v>126</c:v>
                </c:pt>
                <c:pt idx="21">
                  <c:v>50</c:v>
                </c:pt>
                <c:pt idx="22">
                  <c:v>2262</c:v>
                </c:pt>
                <c:pt idx="23">
                  <c:v>99</c:v>
                </c:pt>
                <c:pt idx="24">
                  <c:v>118</c:v>
                </c:pt>
                <c:pt idx="25">
                  <c:v>42</c:v>
                </c:pt>
                <c:pt idx="26">
                  <c:v>106</c:v>
                </c:pt>
                <c:pt idx="27">
                  <c:v>13</c:v>
                </c:pt>
                <c:pt idx="28">
                  <c:v>15</c:v>
                </c:pt>
                <c:pt idx="29">
                  <c:v>241</c:v>
                </c:pt>
                <c:pt idx="30">
                  <c:v>209</c:v>
                </c:pt>
                <c:pt idx="31">
                  <c:v>35</c:v>
                </c:pt>
              </c:numCache>
            </c:numRef>
          </c:val>
        </c:ser>
        <c:overlap val="100"/>
        <c:axId val="66319872"/>
        <c:axId val="66321408"/>
      </c:barChart>
      <c:catAx>
        <c:axId val="663198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321408"/>
        <c:crosses val="autoZero"/>
        <c:auto val="1"/>
        <c:lblAlgn val="ctr"/>
        <c:lblOffset val="100"/>
      </c:catAx>
      <c:valAx>
        <c:axId val="663214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31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44935866664208"/>
          <c:y val="0.93268432976887461"/>
          <c:w val="0.64510128266671773"/>
          <c:h val="5.392654536330386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 del Parque Vehicular de Turismo por Modalidad de Servicio 2010</a:t>
            </a:r>
          </a:p>
        </c:rich>
      </c:tx>
      <c:layout>
        <c:manualLayout>
          <c:xMode val="edge"/>
          <c:yMode val="edge"/>
          <c:x val="0.16171522309711306"/>
          <c:y val="2.3129253187374996E-2"/>
        </c:manualLayout>
      </c:layout>
      <c:overlay val="1"/>
    </c:title>
    <c:plotArea>
      <c:layout>
        <c:manualLayout>
          <c:layoutTarget val="inner"/>
          <c:xMode val="edge"/>
          <c:yMode val="edge"/>
          <c:x val="7.4679352580927366E-2"/>
          <c:y val="0.24517008378617516"/>
          <c:w val="0.43937904636920455"/>
          <c:h val="0.73170066302645065"/>
        </c:manualLayout>
      </c:layout>
      <c:pieChart>
        <c:varyColors val="1"/>
        <c:ser>
          <c:idx val="0"/>
          <c:order val="0"/>
          <c:dPt>
            <c:idx val="0"/>
            <c:explosion val="3"/>
            <c:spPr>
              <a:solidFill>
                <a:schemeClr val="accent1"/>
              </a:solidFill>
            </c:spPr>
          </c:dPt>
          <c:dPt>
            <c:idx val="1"/>
            <c:explosion val="5"/>
            <c:spPr>
              <a:solidFill>
                <a:schemeClr val="accent3"/>
              </a:solidFill>
            </c:spPr>
          </c:dPt>
          <c:dPt>
            <c:idx val="2"/>
            <c:explosion val="1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4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2.7789370078740223E-2"/>
                  <c:y val="4.14381514663763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4157841207349103"/>
                  <c:y val="-0.19756753104510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9.2305664916885397E-2"/>
                  <c:y val="-7.22142635736845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'3.1.5'!$B$4:$E$5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'3.1.5'!$B$41:$E$41</c:f>
              <c:numCache>
                <c:formatCode>0</c:formatCode>
                <c:ptCount val="4"/>
                <c:pt idx="0">
                  <c:v>2.4264133312568137</c:v>
                </c:pt>
                <c:pt idx="1">
                  <c:v>68.061049680735081</c:v>
                </c:pt>
                <c:pt idx="2">
                  <c:v>7.8492446659398851</c:v>
                </c:pt>
                <c:pt idx="3">
                  <c:v>21.663292322068212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243197725284365"/>
          <c:y val="0.37896061142818238"/>
          <c:w val="0.22756802274715671"/>
          <c:h val="0.3345954256529278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Turismo por Tipo de Personas 2010</a:t>
            </a:r>
          </a:p>
        </c:rich>
      </c:tx>
      <c:layout>
        <c:manualLayout>
          <c:xMode val="edge"/>
          <c:yMode val="edge"/>
          <c:x val="0.186377166925990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89793641064328"/>
          <c:y val="7.9843342466204253E-2"/>
          <c:w val="0.86816194382887835"/>
          <c:h val="0.68292054402290558"/>
        </c:manualLayout>
      </c:layout>
      <c:lineChart>
        <c:grouping val="standard"/>
        <c:ser>
          <c:idx val="0"/>
          <c:order val="0"/>
          <c:tx>
            <c:strRef>
              <c:f>'3.1.6'!$B$5:$B$6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diamond"/>
            <c:size val="4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'3.1.6'!$B$8:$B$39</c:f>
              <c:numCache>
                <c:formatCode>#,##0</c:formatCode>
                <c:ptCount val="32"/>
                <c:pt idx="0">
                  <c:v>532</c:v>
                </c:pt>
                <c:pt idx="1">
                  <c:v>236</c:v>
                </c:pt>
                <c:pt idx="2">
                  <c:v>404</c:v>
                </c:pt>
                <c:pt idx="3">
                  <c:v>47</c:v>
                </c:pt>
                <c:pt idx="4">
                  <c:v>366</c:v>
                </c:pt>
                <c:pt idx="5">
                  <c:v>119</c:v>
                </c:pt>
                <c:pt idx="6">
                  <c:v>236</c:v>
                </c:pt>
                <c:pt idx="7">
                  <c:v>109</c:v>
                </c:pt>
                <c:pt idx="8">
                  <c:v>4908</c:v>
                </c:pt>
                <c:pt idx="9">
                  <c:v>85</c:v>
                </c:pt>
                <c:pt idx="10">
                  <c:v>441</c:v>
                </c:pt>
                <c:pt idx="11">
                  <c:v>1212</c:v>
                </c:pt>
                <c:pt idx="12">
                  <c:v>97</c:v>
                </c:pt>
                <c:pt idx="13">
                  <c:v>107</c:v>
                </c:pt>
                <c:pt idx="14">
                  <c:v>1153</c:v>
                </c:pt>
                <c:pt idx="15">
                  <c:v>484</c:v>
                </c:pt>
                <c:pt idx="16">
                  <c:v>218</c:v>
                </c:pt>
                <c:pt idx="17">
                  <c:v>157</c:v>
                </c:pt>
                <c:pt idx="18">
                  <c:v>941</c:v>
                </c:pt>
                <c:pt idx="19">
                  <c:v>271</c:v>
                </c:pt>
                <c:pt idx="20">
                  <c:v>321</c:v>
                </c:pt>
                <c:pt idx="21">
                  <c:v>163</c:v>
                </c:pt>
                <c:pt idx="22">
                  <c:v>2482</c:v>
                </c:pt>
                <c:pt idx="23">
                  <c:v>400</c:v>
                </c:pt>
                <c:pt idx="24">
                  <c:v>136</c:v>
                </c:pt>
                <c:pt idx="25">
                  <c:v>118</c:v>
                </c:pt>
                <c:pt idx="26">
                  <c:v>128</c:v>
                </c:pt>
                <c:pt idx="27">
                  <c:v>313</c:v>
                </c:pt>
                <c:pt idx="28">
                  <c:v>67</c:v>
                </c:pt>
                <c:pt idx="29">
                  <c:v>500</c:v>
                </c:pt>
                <c:pt idx="30">
                  <c:v>305</c:v>
                </c:pt>
                <c:pt idx="31">
                  <c:v>43</c:v>
                </c:pt>
              </c:numCache>
            </c:numRef>
          </c:val>
        </c:ser>
        <c:ser>
          <c:idx val="1"/>
          <c:order val="1"/>
          <c:tx>
            <c:strRef>
              <c:f>'3.1.6'!$C$5:$C$6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'3.1.6'!$E$8:$E$39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'3.1.6'!$C$8:$C$39</c:f>
              <c:numCache>
                <c:formatCode>#,##0</c:formatCode>
                <c:ptCount val="32"/>
                <c:pt idx="0">
                  <c:v>265</c:v>
                </c:pt>
                <c:pt idx="1">
                  <c:v>224</c:v>
                </c:pt>
                <c:pt idx="2">
                  <c:v>32</c:v>
                </c:pt>
                <c:pt idx="3">
                  <c:v>39</c:v>
                </c:pt>
                <c:pt idx="4">
                  <c:v>131</c:v>
                </c:pt>
                <c:pt idx="5">
                  <c:v>196</c:v>
                </c:pt>
                <c:pt idx="6">
                  <c:v>354</c:v>
                </c:pt>
                <c:pt idx="7">
                  <c:v>51</c:v>
                </c:pt>
                <c:pt idx="8">
                  <c:v>5605</c:v>
                </c:pt>
                <c:pt idx="9">
                  <c:v>229</c:v>
                </c:pt>
                <c:pt idx="10">
                  <c:v>367</c:v>
                </c:pt>
                <c:pt idx="11">
                  <c:v>804</c:v>
                </c:pt>
                <c:pt idx="12">
                  <c:v>152</c:v>
                </c:pt>
                <c:pt idx="13">
                  <c:v>570</c:v>
                </c:pt>
                <c:pt idx="14">
                  <c:v>1804</c:v>
                </c:pt>
                <c:pt idx="15">
                  <c:v>570</c:v>
                </c:pt>
                <c:pt idx="16">
                  <c:v>231</c:v>
                </c:pt>
                <c:pt idx="17">
                  <c:v>58</c:v>
                </c:pt>
                <c:pt idx="18">
                  <c:v>394</c:v>
                </c:pt>
                <c:pt idx="19">
                  <c:v>69</c:v>
                </c:pt>
                <c:pt idx="20">
                  <c:v>472</c:v>
                </c:pt>
                <c:pt idx="21">
                  <c:v>327</c:v>
                </c:pt>
                <c:pt idx="22">
                  <c:v>194</c:v>
                </c:pt>
                <c:pt idx="23">
                  <c:v>281</c:v>
                </c:pt>
                <c:pt idx="24">
                  <c:v>300</c:v>
                </c:pt>
                <c:pt idx="25">
                  <c:v>164</c:v>
                </c:pt>
                <c:pt idx="26">
                  <c:v>34</c:v>
                </c:pt>
                <c:pt idx="27">
                  <c:v>32</c:v>
                </c:pt>
                <c:pt idx="28">
                  <c:v>261</c:v>
                </c:pt>
                <c:pt idx="29">
                  <c:v>527</c:v>
                </c:pt>
                <c:pt idx="30">
                  <c:v>142</c:v>
                </c:pt>
                <c:pt idx="31">
                  <c:v>127</c:v>
                </c:pt>
              </c:numCache>
            </c:numRef>
          </c:val>
        </c:ser>
        <c:marker val="1"/>
        <c:axId val="66472576"/>
        <c:axId val="66495232"/>
      </c:lineChart>
      <c:catAx>
        <c:axId val="664725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495232"/>
        <c:crosses val="autoZero"/>
        <c:auto val="1"/>
        <c:lblAlgn val="ctr"/>
        <c:lblOffset val="100"/>
      </c:catAx>
      <c:valAx>
        <c:axId val="664952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</a:t>
                </a:r>
                <a:r>
                  <a:rPr lang="en-US" baseline="0"/>
                  <a:t> de Personas</a:t>
                </a:r>
                <a:endParaRPr lang="en-U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7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03111886463292"/>
          <c:y val="0.90769942158484218"/>
          <c:w val="0.4337900576799158"/>
          <c:h val="7.5581665144521512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 </a:t>
            </a:r>
          </a:p>
          <a:p>
            <a:pPr>
              <a:defRPr lang="es-ES"/>
            </a:pPr>
            <a:r>
              <a:rPr lang="en-US" sz="1200"/>
              <a:t>por Tipo de Persona 2010</a:t>
            </a:r>
          </a:p>
        </c:rich>
      </c:tx>
      <c:layout>
        <c:manualLayout>
          <c:xMode val="edge"/>
          <c:yMode val="edge"/>
          <c:x val="0.19238564742908965"/>
          <c:y val="2.318841003097752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517170738736771"/>
          <c:y val="0.19478264426021122"/>
          <c:w val="0.46734342884404462"/>
          <c:h val="0.8005796737335944"/>
        </c:manualLayout>
      </c:layout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explosion val="5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9194459591452853"/>
                  <c:y val="-8.005332969135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8554444601243858"/>
                  <c:y val="-4.19399825520908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'3.1.6'!$B$5:$C$6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'3.1.6'!$B$42:$C$42</c:f>
              <c:numCache>
                <c:formatCode>0</c:formatCode>
                <c:ptCount val="2"/>
                <c:pt idx="0">
                  <c:v>53.25961688210559</c:v>
                </c:pt>
                <c:pt idx="1">
                  <c:v>46.74038311789441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683035099514779"/>
          <c:y val="0.41124226332173597"/>
          <c:w val="0.24443867934382449"/>
          <c:h val="0.1682131477751330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400"/>
              <a:t>Parque Vehicular de Turismo por Año-Modelo 2010</a:t>
            </a:r>
          </a:p>
        </c:rich>
      </c:tx>
      <c:layout>
        <c:manualLayout>
          <c:xMode val="edge"/>
          <c:yMode val="edge"/>
          <c:x val="0.2450749606299212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868173228346458"/>
          <c:y val="7.5591247226693414E-2"/>
          <c:w val="0.8493182677165354"/>
          <c:h val="0.63871266367947221"/>
        </c:manualLayout>
      </c:layout>
      <c:barChart>
        <c:barDir val="col"/>
        <c:grouping val="stacked"/>
        <c:ser>
          <c:idx val="0"/>
          <c:order val="0"/>
          <c:tx>
            <c:strRef>
              <c:f>'3.1.7'!$B$5:$B$6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numRef>
              <c:f>'3.1.7'!$A$8:$A$48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'3.1.7'!$B$8:$B$48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93</c:v>
                </c:pt>
                <c:pt idx="32">
                  <c:v>91</c:v>
                </c:pt>
                <c:pt idx="33">
                  <c:v>80</c:v>
                </c:pt>
                <c:pt idx="34">
                  <c:v>128</c:v>
                </c:pt>
                <c:pt idx="35">
                  <c:v>121</c:v>
                </c:pt>
                <c:pt idx="36">
                  <c:v>80</c:v>
                </c:pt>
                <c:pt idx="37">
                  <c:v>87</c:v>
                </c:pt>
                <c:pt idx="38">
                  <c:v>58</c:v>
                </c:pt>
                <c:pt idx="39">
                  <c:v>30</c:v>
                </c:pt>
                <c:pt idx="4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'3.1.7'!$C$5:$C$6</c:f>
              <c:strCache>
                <c:ptCount val="1"/>
                <c:pt idx="0">
                  <c:v>De Excursión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'3.1.7'!$A$8:$A$48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'3.1.7'!$C$8:$C$48</c:f>
              <c:numCache>
                <c:formatCode>#,##0</c:formatCode>
                <c:ptCount val="41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34</c:v>
                </c:pt>
                <c:pt idx="4">
                  <c:v>41</c:v>
                </c:pt>
                <c:pt idx="5">
                  <c:v>39</c:v>
                </c:pt>
                <c:pt idx="6">
                  <c:v>376</c:v>
                </c:pt>
                <c:pt idx="7">
                  <c:v>444</c:v>
                </c:pt>
                <c:pt idx="8">
                  <c:v>540</c:v>
                </c:pt>
                <c:pt idx="9">
                  <c:v>493</c:v>
                </c:pt>
                <c:pt idx="10">
                  <c:v>563</c:v>
                </c:pt>
                <c:pt idx="11">
                  <c:v>518</c:v>
                </c:pt>
                <c:pt idx="12">
                  <c:v>123</c:v>
                </c:pt>
                <c:pt idx="13">
                  <c:v>427</c:v>
                </c:pt>
                <c:pt idx="14">
                  <c:v>505</c:v>
                </c:pt>
                <c:pt idx="15">
                  <c:v>714</c:v>
                </c:pt>
                <c:pt idx="16">
                  <c:v>280</c:v>
                </c:pt>
                <c:pt idx="17">
                  <c:v>256</c:v>
                </c:pt>
                <c:pt idx="18">
                  <c:v>350</c:v>
                </c:pt>
                <c:pt idx="19">
                  <c:v>482</c:v>
                </c:pt>
                <c:pt idx="20">
                  <c:v>1122</c:v>
                </c:pt>
                <c:pt idx="21">
                  <c:v>1330</c:v>
                </c:pt>
                <c:pt idx="22">
                  <c:v>1746</c:v>
                </c:pt>
                <c:pt idx="23">
                  <c:v>1138</c:v>
                </c:pt>
                <c:pt idx="24">
                  <c:v>412</c:v>
                </c:pt>
                <c:pt idx="25">
                  <c:v>438</c:v>
                </c:pt>
                <c:pt idx="26">
                  <c:v>571</c:v>
                </c:pt>
                <c:pt idx="27">
                  <c:v>816</c:v>
                </c:pt>
                <c:pt idx="28">
                  <c:v>790</c:v>
                </c:pt>
                <c:pt idx="29">
                  <c:v>1075</c:v>
                </c:pt>
                <c:pt idx="30">
                  <c:v>1104</c:v>
                </c:pt>
                <c:pt idx="31">
                  <c:v>639</c:v>
                </c:pt>
                <c:pt idx="32">
                  <c:v>698</c:v>
                </c:pt>
                <c:pt idx="33">
                  <c:v>442</c:v>
                </c:pt>
                <c:pt idx="34">
                  <c:v>593</c:v>
                </c:pt>
                <c:pt idx="35">
                  <c:v>726</c:v>
                </c:pt>
                <c:pt idx="36">
                  <c:v>653</c:v>
                </c:pt>
                <c:pt idx="37">
                  <c:v>583</c:v>
                </c:pt>
                <c:pt idx="38">
                  <c:v>525</c:v>
                </c:pt>
                <c:pt idx="39">
                  <c:v>61</c:v>
                </c:pt>
                <c:pt idx="40">
                  <c:v>129</c:v>
                </c:pt>
              </c:numCache>
            </c:numRef>
          </c:val>
        </c:ser>
        <c:ser>
          <c:idx val="2"/>
          <c:order val="2"/>
          <c:tx>
            <c:strRef>
              <c:f>'3.1.7'!$D$5:$D$6</c:f>
              <c:strCache>
                <c:ptCount val="1"/>
                <c:pt idx="0">
                  <c:v>Turístico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'3.1.7'!$A$8:$A$48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'3.1.7'!$D$8:$D$48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307</c:v>
                </c:pt>
                <c:pt idx="30">
                  <c:v>345</c:v>
                </c:pt>
                <c:pt idx="31">
                  <c:v>204</c:v>
                </c:pt>
                <c:pt idx="32">
                  <c:v>279</c:v>
                </c:pt>
                <c:pt idx="33">
                  <c:v>187</c:v>
                </c:pt>
                <c:pt idx="34">
                  <c:v>262</c:v>
                </c:pt>
                <c:pt idx="35">
                  <c:v>266</c:v>
                </c:pt>
                <c:pt idx="36">
                  <c:v>226</c:v>
                </c:pt>
                <c:pt idx="37">
                  <c:v>235</c:v>
                </c:pt>
                <c:pt idx="38">
                  <c:v>97</c:v>
                </c:pt>
                <c:pt idx="39">
                  <c:v>68</c:v>
                </c:pt>
                <c:pt idx="40">
                  <c:v>44</c:v>
                </c:pt>
              </c:numCache>
            </c:numRef>
          </c:val>
        </c:ser>
        <c:ser>
          <c:idx val="3"/>
          <c:order val="3"/>
          <c:tx>
            <c:strRef>
              <c:f>'3.1.7'!$E$5:$E$6</c:f>
              <c:strCache>
                <c:ptCount val="1"/>
                <c:pt idx="0">
                  <c:v>Turístico de lujo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'3.1.7'!$A$8:$A$48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'3.1.7'!$E$8:$E$48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410</c:v>
                </c:pt>
                <c:pt idx="32">
                  <c:v>620</c:v>
                </c:pt>
                <c:pt idx="33">
                  <c:v>625</c:v>
                </c:pt>
                <c:pt idx="34">
                  <c:v>685</c:v>
                </c:pt>
                <c:pt idx="35">
                  <c:v>935</c:v>
                </c:pt>
                <c:pt idx="36">
                  <c:v>1065</c:v>
                </c:pt>
                <c:pt idx="37">
                  <c:v>1216</c:v>
                </c:pt>
                <c:pt idx="38">
                  <c:v>819</c:v>
                </c:pt>
                <c:pt idx="39">
                  <c:v>454</c:v>
                </c:pt>
                <c:pt idx="40">
                  <c:v>126</c:v>
                </c:pt>
              </c:numCache>
            </c:numRef>
          </c:val>
        </c:ser>
        <c:overlap val="100"/>
        <c:axId val="66704512"/>
        <c:axId val="66706048"/>
      </c:barChart>
      <c:catAx>
        <c:axId val="667045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s-ES"/>
          </a:p>
        </c:txPr>
        <c:crossAx val="66706048"/>
        <c:crosses val="autoZero"/>
        <c:auto val="1"/>
        <c:lblAlgn val="ctr"/>
        <c:lblOffset val="100"/>
      </c:catAx>
      <c:valAx>
        <c:axId val="66706048"/>
        <c:scaling>
          <c:orientation val="minMax"/>
          <c:max val="2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Vehículos</a:t>
                </a:r>
              </a:p>
            </c:rich>
          </c:tx>
          <c:layout>
            <c:manualLayout>
              <c:xMode val="edge"/>
              <c:yMode val="edge"/>
              <c:x val="2.0000000000000011E-2"/>
              <c:y val="0.20049454039239603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0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6804724409449"/>
          <c:y val="0.8935561839300461"/>
          <c:w val="0.6326390551181118"/>
          <c:h val="7.99244790533781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 </a:t>
            </a:r>
          </a:p>
          <a:p>
            <a:pPr>
              <a:defRPr lang="es-ES"/>
            </a:pPr>
            <a:r>
              <a:rPr lang="en-US" sz="1200"/>
              <a:t>por Modalidad de Servicio 2010</a:t>
            </a:r>
          </a:p>
        </c:rich>
      </c:tx>
      <c:layout>
        <c:manualLayout>
          <c:xMode val="edge"/>
          <c:yMode val="edge"/>
          <c:x val="0.1782014435695539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556430446194266E-2"/>
          <c:y val="0.20869569027879772"/>
          <c:w val="0.45451377952755939"/>
          <c:h val="0.75884053567783438"/>
        </c:manualLayout>
      </c:layout>
      <c:pieChart>
        <c:varyColors val="1"/>
        <c:ser>
          <c:idx val="0"/>
          <c:order val="0"/>
          <c:dPt>
            <c:idx val="0"/>
            <c:explosion val="3"/>
          </c:dPt>
          <c:dPt>
            <c:idx val="1"/>
            <c:explosion val="4"/>
            <c:spPr>
              <a:solidFill>
                <a:schemeClr val="accent3"/>
              </a:solidFill>
            </c:spPr>
          </c:dPt>
          <c:dPt>
            <c:idx val="2"/>
            <c:explosion val="3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4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1.7816929133858267E-2"/>
                  <c:y val="4.488180666562710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3458628608923903"/>
                  <c:y val="-0.2556670100498934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68%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6.3704286964129483E-2"/>
                  <c:y val="0.127838252258496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'3.1.7'!$B$5:$E$6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</c:v>
                </c:pt>
                <c:pt idx="3">
                  <c:v>Turístico de lujo</c:v>
                </c:pt>
              </c:strCache>
            </c:strRef>
          </c:cat>
          <c:val>
            <c:numRef>
              <c:f>'3.1.7'!$B$51:$E$51</c:f>
              <c:numCache>
                <c:formatCode>0</c:formatCode>
                <c:ptCount val="4"/>
                <c:pt idx="0">
                  <c:v>2.4264133312568137</c:v>
                </c:pt>
                <c:pt idx="1">
                  <c:v>68.061049680735081</c:v>
                </c:pt>
                <c:pt idx="2">
                  <c:v>7.8492446659398851</c:v>
                </c:pt>
                <c:pt idx="3">
                  <c:v>21.663292322068212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097353455818221"/>
          <c:y val="0.33691189536220945"/>
          <c:w val="0.23180424321959756"/>
          <c:h val="0.335451208116162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por Año de Modelo 2010</a:t>
            </a:r>
          </a:p>
        </c:rich>
      </c:tx>
      <c:layout>
        <c:manualLayout>
          <c:xMode val="edge"/>
          <c:yMode val="edge"/>
          <c:x val="0.2653745487588660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358544809033311"/>
          <c:y val="9.7772303866756324E-2"/>
          <c:w val="0.86404173451018973"/>
          <c:h val="0.66332212486816344"/>
        </c:manualLayout>
      </c:layout>
      <c:barChart>
        <c:barDir val="col"/>
        <c:grouping val="stacked"/>
        <c:ser>
          <c:idx val="0"/>
          <c:order val="0"/>
          <c:tx>
            <c:strRef>
              <c:f>'3.1.8'!$B$4:$B$5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9BBB59"/>
              </a:solidFill>
            </a:ln>
          </c:spPr>
          <c:cat>
            <c:numRef>
              <c:f>'3.1.8'!$A$7:$A$47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'3.1.8'!$B$7:$B$47</c:f>
              <c:numCache>
                <c:formatCode>#,##0</c:formatCode>
                <c:ptCount val="41"/>
                <c:pt idx="0">
                  <c:v>24</c:v>
                </c:pt>
                <c:pt idx="1">
                  <c:v>28</c:v>
                </c:pt>
                <c:pt idx="2">
                  <c:v>23</c:v>
                </c:pt>
                <c:pt idx="3">
                  <c:v>34</c:v>
                </c:pt>
                <c:pt idx="4">
                  <c:v>41</c:v>
                </c:pt>
                <c:pt idx="5">
                  <c:v>39</c:v>
                </c:pt>
                <c:pt idx="6">
                  <c:v>376</c:v>
                </c:pt>
                <c:pt idx="7">
                  <c:v>444</c:v>
                </c:pt>
                <c:pt idx="8">
                  <c:v>540</c:v>
                </c:pt>
                <c:pt idx="9">
                  <c:v>493</c:v>
                </c:pt>
                <c:pt idx="10">
                  <c:v>563</c:v>
                </c:pt>
                <c:pt idx="11">
                  <c:v>518</c:v>
                </c:pt>
                <c:pt idx="12">
                  <c:v>123</c:v>
                </c:pt>
                <c:pt idx="13">
                  <c:v>427</c:v>
                </c:pt>
                <c:pt idx="14">
                  <c:v>505</c:v>
                </c:pt>
                <c:pt idx="15">
                  <c:v>714</c:v>
                </c:pt>
                <c:pt idx="16">
                  <c:v>280</c:v>
                </c:pt>
                <c:pt idx="17">
                  <c:v>256</c:v>
                </c:pt>
                <c:pt idx="18">
                  <c:v>350</c:v>
                </c:pt>
                <c:pt idx="19">
                  <c:v>482</c:v>
                </c:pt>
                <c:pt idx="20">
                  <c:v>1121</c:v>
                </c:pt>
                <c:pt idx="21">
                  <c:v>1330</c:v>
                </c:pt>
                <c:pt idx="22">
                  <c:v>1746</c:v>
                </c:pt>
                <c:pt idx="23">
                  <c:v>1138</c:v>
                </c:pt>
                <c:pt idx="24">
                  <c:v>412</c:v>
                </c:pt>
                <c:pt idx="25">
                  <c:v>438</c:v>
                </c:pt>
                <c:pt idx="26">
                  <c:v>571</c:v>
                </c:pt>
                <c:pt idx="27">
                  <c:v>816</c:v>
                </c:pt>
                <c:pt idx="28">
                  <c:v>790</c:v>
                </c:pt>
                <c:pt idx="29">
                  <c:v>1374</c:v>
                </c:pt>
                <c:pt idx="30">
                  <c:v>1446</c:v>
                </c:pt>
                <c:pt idx="31">
                  <c:v>918</c:v>
                </c:pt>
                <c:pt idx="32">
                  <c:v>1103</c:v>
                </c:pt>
                <c:pt idx="33">
                  <c:v>721</c:v>
                </c:pt>
                <c:pt idx="34">
                  <c:v>940</c:v>
                </c:pt>
                <c:pt idx="35">
                  <c:v>1124</c:v>
                </c:pt>
                <c:pt idx="36">
                  <c:v>1023</c:v>
                </c:pt>
                <c:pt idx="37">
                  <c:v>988</c:v>
                </c:pt>
                <c:pt idx="38">
                  <c:v>696</c:v>
                </c:pt>
                <c:pt idx="39">
                  <c:v>151</c:v>
                </c:pt>
                <c:pt idx="40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'3.1.8'!$C$4:$C$5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'3.1.8'!$A$7:$A$47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'3.1.8'!$C$7:$C$47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67</c:v>
                </c:pt>
                <c:pt idx="32">
                  <c:v>75</c:v>
                </c:pt>
                <c:pt idx="33">
                  <c:v>87</c:v>
                </c:pt>
                <c:pt idx="34">
                  <c:v>83</c:v>
                </c:pt>
                <c:pt idx="35">
                  <c:v>113</c:v>
                </c:pt>
                <c:pt idx="36">
                  <c:v>55</c:v>
                </c:pt>
                <c:pt idx="37">
                  <c:v>57</c:v>
                </c:pt>
                <c:pt idx="38">
                  <c:v>41</c:v>
                </c:pt>
                <c:pt idx="39">
                  <c:v>27</c:v>
                </c:pt>
                <c:pt idx="40">
                  <c:v>7</c:v>
                </c:pt>
              </c:numCache>
            </c:numRef>
          </c:val>
        </c:ser>
        <c:ser>
          <c:idx val="2"/>
          <c:order val="2"/>
          <c:tx>
            <c:strRef>
              <c:f>'3.1.8'!$D$4:$D$5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cat>
            <c:numRef>
              <c:f>'3.1.8'!$A$7:$A$47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'3.1.8'!$D$7:$D$47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3</c:v>
                </c:pt>
                <c:pt idx="31">
                  <c:v>361</c:v>
                </c:pt>
                <c:pt idx="32">
                  <c:v>510</c:v>
                </c:pt>
                <c:pt idx="33">
                  <c:v>526</c:v>
                </c:pt>
                <c:pt idx="34">
                  <c:v>645</c:v>
                </c:pt>
                <c:pt idx="35">
                  <c:v>811</c:v>
                </c:pt>
                <c:pt idx="36">
                  <c:v>946</c:v>
                </c:pt>
                <c:pt idx="37">
                  <c:v>1076</c:v>
                </c:pt>
                <c:pt idx="38">
                  <c:v>762</c:v>
                </c:pt>
                <c:pt idx="39">
                  <c:v>435</c:v>
                </c:pt>
                <c:pt idx="40">
                  <c:v>88</c:v>
                </c:pt>
              </c:numCache>
            </c:numRef>
          </c:val>
        </c:ser>
        <c:ser>
          <c:idx val="3"/>
          <c:order val="3"/>
          <c:tx>
            <c:strRef>
              <c:f>'3.1.8'!$E$4:$E$5</c:f>
              <c:strCache>
                <c:ptCount val="1"/>
                <c:pt idx="0">
                  <c:v>Minibús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numRef>
              <c:f>'3.1.8'!$A$7:$A$47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'3.1.8'!$E$7:$E$47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overlap val="100"/>
        <c:axId val="66814336"/>
        <c:axId val="66815872"/>
      </c:barChart>
      <c:catAx>
        <c:axId val="66814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s-ES"/>
          </a:p>
        </c:txPr>
        <c:crossAx val="66815872"/>
        <c:crosses val="autoZero"/>
        <c:auto val="1"/>
        <c:lblAlgn val="ctr"/>
        <c:lblOffset val="100"/>
      </c:catAx>
      <c:valAx>
        <c:axId val="66815872"/>
        <c:scaling>
          <c:orientation val="minMax"/>
          <c:max val="2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</a:t>
                </a:r>
                <a:r>
                  <a:rPr lang="en-US" baseline="0"/>
                  <a:t> Vehículos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678096373783724E-3"/>
              <c:y val="0.24930584006394554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900" b="1"/>
            </a:pPr>
            <a:endParaRPr lang="es-ES"/>
          </a:p>
        </c:txPr>
        <c:crossAx val="66814336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Turismo</a:t>
            </a:r>
          </a:p>
          <a:p>
            <a:pPr>
              <a:defRPr lang="es-ES"/>
            </a:pPr>
            <a:r>
              <a:rPr lang="en-US" sz="1200"/>
              <a:t>por Modalidad de Servico 2010</a:t>
            </a:r>
          </a:p>
        </c:rich>
      </c:tx>
      <c:layout>
        <c:manualLayout>
          <c:xMode val="edge"/>
          <c:yMode val="edge"/>
          <c:x val="0.21458247025571758"/>
          <c:y val="1.38996155898963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317762466034937"/>
          <c:y val="0.19922782345518178"/>
          <c:w val="0.46574695286517426"/>
          <c:h val="0.78223935575828951"/>
        </c:manualLayout>
      </c:layout>
      <c:pieChart>
        <c:varyColors val="1"/>
        <c:ser>
          <c:idx val="0"/>
          <c:order val="0"/>
          <c:explosion val="9"/>
          <c:dPt>
            <c:idx val="0"/>
            <c:explosion val="1"/>
            <c:spPr>
              <a:solidFill>
                <a:schemeClr val="accent3"/>
              </a:solidFill>
            </c:spPr>
          </c:dPt>
          <c:dPt>
            <c:idx val="1"/>
            <c:explosion val="6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826193197607591"/>
                  <c:y val="-0.240785849972438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'3.1.8'!$B$4:$D$5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'3.1.8'!$B$50:$E$50</c:f>
              <c:numCache>
                <c:formatCode>0</c:formatCode>
                <c:ptCount val="4"/>
                <c:pt idx="0">
                  <c:v>78.869334994549135</c:v>
                </c:pt>
                <c:pt idx="1">
                  <c:v>1.9124746924155116</c:v>
                </c:pt>
                <c:pt idx="2">
                  <c:v>19.215075533406011</c:v>
                </c:pt>
                <c:pt idx="3">
                  <c:v>3.1147796293412239E-3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6281514790873794"/>
          <c:y val="0.38822684318570494"/>
          <c:w val="0.17097796992061468"/>
          <c:h val="0.2513455448083837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600"/>
              <a:t>Parque Vehicular de Turismo por Tipo</a:t>
            </a:r>
            <a:r>
              <a:rPr lang="en-US" sz="1600" baseline="0"/>
              <a:t> de Persona 2010</a:t>
            </a:r>
            <a:endParaRPr lang="en-US" sz="1600"/>
          </a:p>
        </c:rich>
      </c:tx>
      <c:layout>
        <c:manualLayout>
          <c:xMode val="edge"/>
          <c:yMode val="edge"/>
          <c:x val="0.13982740987615414"/>
          <c:y val="1.64343375425295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144288301032156"/>
          <c:y val="0.13580520896426421"/>
          <c:w val="0.86544960486485134"/>
          <c:h val="0.63544098526145776"/>
        </c:manualLayout>
      </c:layout>
      <c:lineChart>
        <c:grouping val="stacked"/>
        <c:ser>
          <c:idx val="0"/>
          <c:order val="0"/>
          <c:tx>
            <c:strRef>
              <c:f>'3.2.1'!$B$6:$B$7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'3.2.1'!$E$9:$E$40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'3.2.1'!$B$9:$B$40</c:f>
              <c:numCache>
                <c:formatCode>#,##0</c:formatCode>
                <c:ptCount val="32"/>
                <c:pt idx="0">
                  <c:v>59</c:v>
                </c:pt>
                <c:pt idx="1">
                  <c:v>36</c:v>
                </c:pt>
                <c:pt idx="2">
                  <c:v>126</c:v>
                </c:pt>
                <c:pt idx="3">
                  <c:v>28</c:v>
                </c:pt>
                <c:pt idx="4">
                  <c:v>115</c:v>
                </c:pt>
                <c:pt idx="5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621</c:v>
                </c:pt>
                <c:pt idx="9">
                  <c:v>21</c:v>
                </c:pt>
                <c:pt idx="10">
                  <c:v>44</c:v>
                </c:pt>
                <c:pt idx="11">
                  <c:v>147</c:v>
                </c:pt>
                <c:pt idx="12">
                  <c:v>44</c:v>
                </c:pt>
                <c:pt idx="13">
                  <c:v>31</c:v>
                </c:pt>
                <c:pt idx="14">
                  <c:v>158</c:v>
                </c:pt>
                <c:pt idx="15">
                  <c:v>75</c:v>
                </c:pt>
                <c:pt idx="16">
                  <c:v>35</c:v>
                </c:pt>
                <c:pt idx="17">
                  <c:v>38</c:v>
                </c:pt>
                <c:pt idx="18">
                  <c:v>62</c:v>
                </c:pt>
                <c:pt idx="19">
                  <c:v>106</c:v>
                </c:pt>
                <c:pt idx="20">
                  <c:v>92</c:v>
                </c:pt>
                <c:pt idx="21">
                  <c:v>42</c:v>
                </c:pt>
                <c:pt idx="22">
                  <c:v>581</c:v>
                </c:pt>
                <c:pt idx="23">
                  <c:v>44</c:v>
                </c:pt>
                <c:pt idx="24">
                  <c:v>50</c:v>
                </c:pt>
                <c:pt idx="25">
                  <c:v>30</c:v>
                </c:pt>
                <c:pt idx="26">
                  <c:v>39</c:v>
                </c:pt>
                <c:pt idx="27">
                  <c:v>13</c:v>
                </c:pt>
                <c:pt idx="28">
                  <c:v>21</c:v>
                </c:pt>
                <c:pt idx="29">
                  <c:v>82</c:v>
                </c:pt>
                <c:pt idx="30">
                  <c:v>71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'3.2.1'!$C$6:$C$7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square"/>
            <c:size val="4"/>
            <c:spPr>
              <a:solidFill>
                <a:schemeClr val="accent3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'3.2.1'!$E$9:$E$40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'3.2.1'!$C$9:$C$40</c:f>
              <c:numCache>
                <c:formatCode>#,##0</c:formatCode>
                <c:ptCount val="32"/>
                <c:pt idx="0">
                  <c:v>136</c:v>
                </c:pt>
                <c:pt idx="1">
                  <c:v>104</c:v>
                </c:pt>
                <c:pt idx="2">
                  <c:v>25</c:v>
                </c:pt>
                <c:pt idx="3">
                  <c:v>16</c:v>
                </c:pt>
                <c:pt idx="4">
                  <c:v>84</c:v>
                </c:pt>
                <c:pt idx="5">
                  <c:v>113</c:v>
                </c:pt>
                <c:pt idx="6">
                  <c:v>171</c:v>
                </c:pt>
                <c:pt idx="7">
                  <c:v>22</c:v>
                </c:pt>
                <c:pt idx="8">
                  <c:v>2743</c:v>
                </c:pt>
                <c:pt idx="9">
                  <c:v>100</c:v>
                </c:pt>
                <c:pt idx="10">
                  <c:v>182</c:v>
                </c:pt>
                <c:pt idx="11">
                  <c:v>439</c:v>
                </c:pt>
                <c:pt idx="12">
                  <c:v>102</c:v>
                </c:pt>
                <c:pt idx="13">
                  <c:v>289</c:v>
                </c:pt>
                <c:pt idx="14">
                  <c:v>923</c:v>
                </c:pt>
                <c:pt idx="15">
                  <c:v>320</c:v>
                </c:pt>
                <c:pt idx="16">
                  <c:v>112</c:v>
                </c:pt>
                <c:pt idx="17">
                  <c:v>47</c:v>
                </c:pt>
                <c:pt idx="18">
                  <c:v>256</c:v>
                </c:pt>
                <c:pt idx="19">
                  <c:v>53</c:v>
                </c:pt>
                <c:pt idx="20">
                  <c:v>288</c:v>
                </c:pt>
                <c:pt idx="21">
                  <c:v>169</c:v>
                </c:pt>
                <c:pt idx="22">
                  <c:v>119</c:v>
                </c:pt>
                <c:pt idx="23">
                  <c:v>133</c:v>
                </c:pt>
                <c:pt idx="24">
                  <c:v>211</c:v>
                </c:pt>
                <c:pt idx="25">
                  <c:v>86</c:v>
                </c:pt>
                <c:pt idx="26">
                  <c:v>28</c:v>
                </c:pt>
                <c:pt idx="27">
                  <c:v>22</c:v>
                </c:pt>
                <c:pt idx="28">
                  <c:v>120</c:v>
                </c:pt>
                <c:pt idx="29">
                  <c:v>294</c:v>
                </c:pt>
                <c:pt idx="30">
                  <c:v>82</c:v>
                </c:pt>
                <c:pt idx="31">
                  <c:v>63</c:v>
                </c:pt>
              </c:numCache>
            </c:numRef>
          </c:val>
        </c:ser>
        <c:marker val="1"/>
        <c:axId val="66858368"/>
        <c:axId val="66868736"/>
      </c:lineChart>
      <c:catAx>
        <c:axId val="668583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868736"/>
        <c:crosses val="autoZero"/>
        <c:auto val="1"/>
        <c:lblAlgn val="ctr"/>
        <c:lblOffset val="100"/>
      </c:catAx>
      <c:valAx>
        <c:axId val="668687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858368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Turismo </a:t>
            </a:r>
          </a:p>
          <a:p>
            <a:pPr>
              <a:defRPr lang="es-ES"/>
            </a:pPr>
            <a:r>
              <a:rPr lang="en-US" sz="1200"/>
              <a:t>por Tipo de Persona 2010</a:t>
            </a:r>
          </a:p>
        </c:rich>
      </c:tx>
      <c:layout>
        <c:manualLayout>
          <c:xMode val="edge"/>
          <c:yMode val="edge"/>
          <c:x val="0.15002262933547078"/>
          <c:y val="2.771895885844451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254370471019027"/>
          <c:y val="0.15750225262011472"/>
          <c:w val="0.48009251968503935"/>
          <c:h val="0.8007721765448190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spPr>
              <a:solidFill>
                <a:schemeClr val="accent6"/>
              </a:solidFill>
            </c:spPr>
          </c:dPt>
          <c:dPt>
            <c:idx val="1"/>
            <c:explosion val="8"/>
          </c:dPt>
          <c:dLbls>
            <c:dLbl>
              <c:idx val="0"/>
              <c:layout>
                <c:manualLayout>
                  <c:x val="-0.15452045056867891"/>
                  <c:y val="0.240275102942887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27%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4911428258967649"/>
                  <c:y val="-0.3523202325504192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73%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'3.2.1'!$B$6:$C$7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'3.2.1'!$B$43:$C$43</c:f>
              <c:numCache>
                <c:formatCode>0</c:formatCode>
                <c:ptCount val="2"/>
                <c:pt idx="0">
                  <c:v>27.255882897906243</c:v>
                </c:pt>
                <c:pt idx="1">
                  <c:v>72.744117102093753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946648177904935"/>
          <c:y val="0.39717581232798715"/>
          <c:w val="0.24991395670991201"/>
          <c:h val="0.26925505749726825"/>
        </c:manualLayout>
      </c:layout>
      <c:txPr>
        <a:bodyPr/>
        <a:lstStyle/>
        <a:p>
          <a:pPr rtl="0"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Estructura Empresarial de Turismo</a:t>
            </a:r>
            <a:r>
              <a:rPr lang="en-US" sz="1400" baseline="0"/>
              <a:t> 2010</a:t>
            </a:r>
            <a:endParaRPr lang="en-US" sz="140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432708106608626"/>
          <c:y val="0.15345363796738537"/>
          <c:w val="0.85168478330452646"/>
          <c:h val="0.6826955810851516"/>
        </c:manualLayout>
      </c:layout>
      <c:barChart>
        <c:barDir val="col"/>
        <c:grouping val="clustered"/>
        <c:ser>
          <c:idx val="0"/>
          <c:order val="0"/>
          <c:tx>
            <c:strRef>
              <c:f>'3.3.1'!$C$5:$C$6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rgbClr val="F79646"/>
            </a:solidFill>
            <a:ln>
              <a:solidFill>
                <a:srgbClr val="F79646"/>
              </a:solidFill>
            </a:ln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showVal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'3.3.1'!$C$8:$C$14</c:f>
              <c:numCache>
                <c:formatCode>#,##0</c:formatCode>
                <c:ptCount val="4"/>
                <c:pt idx="0">
                  <c:v>8920</c:v>
                </c:pt>
                <c:pt idx="1">
                  <c:v>872</c:v>
                </c:pt>
                <c:pt idx="2">
                  <c:v>61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'3.3.1'!$E$5:$E$6</c:f>
              <c:strCache>
                <c:ptCount val="1"/>
                <c:pt idx="0">
                  <c:v>Número de vehículos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showVal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'3.3.1'!$E$8:$E$14</c:f>
              <c:numCache>
                <c:formatCode>#,##0</c:formatCode>
                <c:ptCount val="4"/>
                <c:pt idx="0">
                  <c:v>15074</c:v>
                </c:pt>
                <c:pt idx="1">
                  <c:v>8855</c:v>
                </c:pt>
                <c:pt idx="2">
                  <c:v>3049</c:v>
                </c:pt>
                <c:pt idx="3">
                  <c:v>5127</c:v>
                </c:pt>
              </c:numCache>
            </c:numRef>
          </c:val>
        </c:ser>
        <c:axId val="66958848"/>
        <c:axId val="66960384"/>
      </c:barChart>
      <c:catAx>
        <c:axId val="669588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60384"/>
        <c:crosses val="autoZero"/>
        <c:auto val="1"/>
        <c:lblAlgn val="ctr"/>
        <c:lblOffset val="100"/>
      </c:catAx>
      <c:valAx>
        <c:axId val="669603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58848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100"/>
              <a:t>Participación de Empresas en la Estructura Empresarial de Turismo 2010</a:t>
            </a:r>
          </a:p>
        </c:rich>
      </c:tx>
      <c:layout>
        <c:manualLayout>
          <c:xMode val="edge"/>
          <c:yMode val="edge"/>
          <c:x val="0.125730065221048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0910979877515221E-2"/>
          <c:y val="0.16532280611094438"/>
          <c:w val="0.46275763098466088"/>
          <c:h val="0.77614424887008715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2"/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3.7289108006509079E-2"/>
                  <c:y val="-0.31061956533004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7732856050879955E-2"/>
                  <c:y val="4.5191876329749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'3.3.1'!$G$8:$G$14</c:f>
              <c:numCache>
                <c:formatCode>0</c:formatCode>
                <c:ptCount val="4"/>
                <c:pt idx="0">
                  <c:v>90.384030803526201</c:v>
                </c:pt>
                <c:pt idx="1">
                  <c:v>8.8357483027662376</c:v>
                </c:pt>
                <c:pt idx="2">
                  <c:v>0.61809707163846395</c:v>
                </c:pt>
                <c:pt idx="3">
                  <c:v>0.16212382206910528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6158856788244658"/>
          <c:y val="0.38169908899644539"/>
          <c:w val="0.27345320260517375"/>
          <c:h val="0.2751315986889788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 Vehículos en la Estructura Empresarial de Turismo 2010</a:t>
            </a:r>
          </a:p>
        </c:rich>
      </c:tx>
      <c:layout>
        <c:manualLayout>
          <c:xMode val="edge"/>
          <c:yMode val="edge"/>
          <c:x val="0.1015282803835575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10646678538869"/>
          <c:y val="0.23314964598967458"/>
          <c:w val="0.41750042612035437"/>
          <c:h val="0.708962693093239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4"/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8130282261694997"/>
                  <c:y val="-1.56751617523583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8.1412084794635659E-2"/>
                  <c:y val="-0.20983755037057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.10798253344964591"/>
                  <c:y val="4.85732817352752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6829446424213993E-2"/>
                  <c:y val="0.158916063091409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'3.3.1'!$A$8:$A$14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'3.3.1'!$H$8:$H$14</c:f>
              <c:numCache>
                <c:formatCode>0</c:formatCode>
                <c:ptCount val="4"/>
                <c:pt idx="0">
                  <c:v>46.952188132689606</c:v>
                </c:pt>
                <c:pt idx="1">
                  <c:v>27.581373617816539</c:v>
                </c:pt>
                <c:pt idx="2">
                  <c:v>9.4969630898613921</c:v>
                </c:pt>
                <c:pt idx="3">
                  <c:v>15.969475159632458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057164713855744"/>
          <c:y val="0.33319751074233217"/>
          <c:w val="0.31313205624831425"/>
          <c:h val="0.33360497851533588"/>
        </c:manualLayout>
      </c:layout>
      <c:txPr>
        <a:bodyPr/>
        <a:lstStyle/>
        <a:p>
          <a:pPr rtl="0"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Demanda Atendida en Pasajeros Transportados </a:t>
            </a:r>
          </a:p>
          <a:p>
            <a:pPr>
              <a:defRPr lang="es-ES" sz="1200"/>
            </a:pPr>
            <a:r>
              <a:rPr lang="en-US" sz="1200"/>
              <a:t>por modalidad de servicio</a:t>
            </a:r>
          </a:p>
        </c:rich>
      </c:tx>
      <c:layout>
        <c:manualLayout>
          <c:xMode val="edge"/>
          <c:yMode val="edge"/>
          <c:x val="0.1875228243528382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10524419741654"/>
          <c:y val="0.25239903824937471"/>
          <c:w val="0.40490206371262466"/>
          <c:h val="0.69999992882248241"/>
        </c:manualLayout>
      </c:layout>
      <c:pieChart>
        <c:varyColors val="1"/>
        <c:ser>
          <c:idx val="0"/>
          <c:order val="0"/>
          <c:dPt>
            <c:idx val="1"/>
            <c:explosion val="13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5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6.0862024599866275E-2"/>
                  <c:y val="-0.316769822376854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'3.4.1'!$A$8:$A$11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'3.4.1'!$D$8:$D$11</c:f>
              <c:numCache>
                <c:formatCode>0</c:formatCode>
                <c:ptCount val="4"/>
                <c:pt idx="0">
                  <c:v>0.68956178269571</c:v>
                </c:pt>
                <c:pt idx="1">
                  <c:v>86.772407680321905</c:v>
                </c:pt>
                <c:pt idx="2">
                  <c:v>2.0062537151218209</c:v>
                </c:pt>
                <c:pt idx="3">
                  <c:v>10.531776821860568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298615614224693"/>
          <c:y val="0.30680380068770507"/>
          <c:w val="0.30216458236838067"/>
          <c:h val="0.3863923986245909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Tráfico de Pasajeros-KM</a:t>
            </a:r>
          </a:p>
        </c:rich>
      </c:tx>
      <c:layout>
        <c:manualLayout>
          <c:xMode val="edge"/>
          <c:yMode val="edge"/>
          <c:x val="0.26610444527767385"/>
          <c:y val="3.2407407407407419E-2"/>
        </c:manualLayout>
      </c:layout>
      <c:overlay val="1"/>
    </c:title>
    <c:plotArea>
      <c:layout>
        <c:manualLayout>
          <c:layoutTarget val="inner"/>
          <c:xMode val="edge"/>
          <c:yMode val="edge"/>
          <c:x val="8.9822105570137117E-2"/>
          <c:y val="0.20709098862642192"/>
          <c:w val="0.4417989417989418"/>
          <c:h val="0.77314814814814881"/>
        </c:manualLayout>
      </c:layout>
      <c:pieChart>
        <c:varyColors val="1"/>
        <c:ser>
          <c:idx val="0"/>
          <c:order val="0"/>
          <c:dPt>
            <c:idx val="1"/>
            <c:explosion val="15"/>
            <c:spPr>
              <a:solidFill>
                <a:schemeClr val="accent3"/>
              </a:solidFill>
            </c:spPr>
          </c:dPt>
          <c:dPt>
            <c:idx val="2"/>
            <c:explosion val="6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explosion val="7"/>
            <c:spPr>
              <a:solidFill>
                <a:schemeClr val="accent6"/>
              </a:solid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2037557805274401E-2"/>
                  <c:y val="-0.341662533636598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575761363162947E-3"/>
                  <c:y val="4.1237277376685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'3.4.1'!$A$8:$A$11</c:f>
              <c:strCache>
                <c:ptCount val="4"/>
                <c:pt idx="0">
                  <c:v>Chofer Guía</c:v>
                </c:pt>
                <c:pt idx="1">
                  <c:v>De Excursión</c:v>
                </c:pt>
                <c:pt idx="2">
                  <c:v>Turístico </c:v>
                </c:pt>
                <c:pt idx="3">
                  <c:v>Turístico de Lujo </c:v>
                </c:pt>
              </c:strCache>
            </c:strRef>
          </c:cat>
          <c:val>
            <c:numRef>
              <c:f>'3.4.1'!$E$8:$E$11</c:f>
              <c:numCache>
                <c:formatCode>0</c:formatCode>
                <c:ptCount val="4"/>
                <c:pt idx="0">
                  <c:v>0.13830810072444302</c:v>
                </c:pt>
                <c:pt idx="1">
                  <c:v>87.254156567372135</c:v>
                </c:pt>
                <c:pt idx="2">
                  <c:v>2.0152638161229315</c:v>
                </c:pt>
                <c:pt idx="3">
                  <c:v>10.592271515780494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506749156355464"/>
          <c:y val="0.38014253426654998"/>
          <c:w val="0.23144044494438212"/>
          <c:h val="0.2490514515249798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152400</xdr:rowOff>
    </xdr:from>
    <xdr:to>
      <xdr:col>10</xdr:col>
      <xdr:colOff>19050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</xdr:row>
      <xdr:rowOff>148166</xdr:rowOff>
    </xdr:from>
    <xdr:to>
      <xdr:col>9</xdr:col>
      <xdr:colOff>761999</xdr:colOff>
      <xdr:row>20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26275</xdr:colOff>
      <xdr:row>4</xdr:row>
      <xdr:rowOff>118241</xdr:rowOff>
    </xdr:from>
    <xdr:to>
      <xdr:col>15</xdr:col>
      <xdr:colOff>761999</xdr:colOff>
      <xdr:row>21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5</xdr:row>
      <xdr:rowOff>13607</xdr:rowOff>
    </xdr:from>
    <xdr:to>
      <xdr:col>15</xdr:col>
      <xdr:colOff>258534</xdr:colOff>
      <xdr:row>21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15875</xdr:colOff>
      <xdr:row>23</xdr:row>
      <xdr:rowOff>63500</xdr:rowOff>
    </xdr:from>
    <xdr:to>
      <xdr:col>13</xdr:col>
      <xdr:colOff>15875</xdr:colOff>
      <xdr:row>37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59530</xdr:colOff>
      <xdr:row>3</xdr:row>
      <xdr:rowOff>23813</xdr:rowOff>
    </xdr:from>
    <xdr:to>
      <xdr:col>14</xdr:col>
      <xdr:colOff>500062</xdr:colOff>
      <xdr:row>18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335057</xdr:colOff>
      <xdr:row>18</xdr:row>
      <xdr:rowOff>168087</xdr:rowOff>
    </xdr:from>
    <xdr:to>
      <xdr:col>13</xdr:col>
      <xdr:colOff>335057</xdr:colOff>
      <xdr:row>33</xdr:row>
      <xdr:rowOff>56028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28574</xdr:rowOff>
    </xdr:from>
    <xdr:to>
      <xdr:col>13</xdr:col>
      <xdr:colOff>266700</xdr:colOff>
      <xdr:row>23</xdr:row>
      <xdr:rowOff>19049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25</xdr:row>
      <xdr:rowOff>91281</xdr:rowOff>
    </xdr:from>
    <xdr:to>
      <xdr:col>11</xdr:col>
      <xdr:colOff>261937</xdr:colOff>
      <xdr:row>39</xdr:row>
      <xdr:rowOff>154781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55562</xdr:colOff>
      <xdr:row>6</xdr:row>
      <xdr:rowOff>150812</xdr:rowOff>
    </xdr:from>
    <xdr:to>
      <xdr:col>15</xdr:col>
      <xdr:colOff>381000</xdr:colOff>
      <xdr:row>22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23</xdr:row>
      <xdr:rowOff>83343</xdr:rowOff>
    </xdr:from>
    <xdr:to>
      <xdr:col>14</xdr:col>
      <xdr:colOff>504824</xdr:colOff>
      <xdr:row>37</xdr:row>
      <xdr:rowOff>154780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751416</xdr:colOff>
      <xdr:row>4</xdr:row>
      <xdr:rowOff>148167</xdr:rowOff>
    </xdr:from>
    <xdr:to>
      <xdr:col>15</xdr:col>
      <xdr:colOff>455084</xdr:colOff>
      <xdr:row>20</xdr:row>
      <xdr:rowOff>116417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52917</xdr:colOff>
      <xdr:row>21</xdr:row>
      <xdr:rowOff>179918</xdr:rowOff>
    </xdr:from>
    <xdr:to>
      <xdr:col>14</xdr:col>
      <xdr:colOff>84668</xdr:colOff>
      <xdr:row>36</xdr:row>
      <xdr:rowOff>63501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50345</xdr:colOff>
      <xdr:row>7</xdr:row>
      <xdr:rowOff>142875</xdr:rowOff>
    </xdr:from>
    <xdr:to>
      <xdr:col>12</xdr:col>
      <xdr:colOff>761998</xdr:colOff>
      <xdr:row>24</xdr:row>
      <xdr:rowOff>27214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42332</xdr:colOff>
      <xdr:row>25</xdr:row>
      <xdr:rowOff>84666</xdr:rowOff>
    </xdr:from>
    <xdr:to>
      <xdr:col>11</xdr:col>
      <xdr:colOff>488155</xdr:colOff>
      <xdr:row>40</xdr:row>
      <xdr:rowOff>-1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7</xdr:row>
      <xdr:rowOff>82550</xdr:rowOff>
    </xdr:from>
    <xdr:to>
      <xdr:col>14</xdr:col>
      <xdr:colOff>571499</xdr:colOff>
      <xdr:row>28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1077192</xdr:colOff>
      <xdr:row>29</xdr:row>
      <xdr:rowOff>42430</xdr:rowOff>
    </xdr:from>
    <xdr:to>
      <xdr:col>7</xdr:col>
      <xdr:colOff>6061</xdr:colOff>
      <xdr:row>46</xdr:row>
      <xdr:rowOff>129019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626053</xdr:colOff>
      <xdr:row>29</xdr:row>
      <xdr:rowOff>26843</xdr:rowOff>
    </xdr:from>
    <xdr:to>
      <xdr:col>13</xdr:col>
      <xdr:colOff>729962</xdr:colOff>
      <xdr:row>46</xdr:row>
      <xdr:rowOff>130753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</xdr:row>
      <xdr:rowOff>76200</xdr:rowOff>
    </xdr:from>
    <xdr:to>
      <xdr:col>11</xdr:col>
      <xdr:colOff>333375</xdr:colOff>
      <xdr:row>16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21</xdr:row>
      <xdr:rowOff>9525</xdr:rowOff>
    </xdr:from>
    <xdr:to>
      <xdr:col>11</xdr:col>
      <xdr:colOff>238125</xdr:colOff>
      <xdr:row>38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Normal="100" workbookViewId="0">
      <selection activeCell="B69" sqref="B69"/>
    </sheetView>
  </sheetViews>
  <sheetFormatPr baseColWidth="10" defaultRowHeight="12.75"/>
  <cols>
    <col min="1" max="1" width="25" customWidth="1"/>
    <col min="2" max="2" width="21" customWidth="1"/>
    <col min="3" max="3" width="13.5703125" customWidth="1"/>
  </cols>
  <sheetData>
    <row r="1" spans="1:4" ht="17.25">
      <c r="A1" s="4" t="s">
        <v>72</v>
      </c>
    </row>
    <row r="3" spans="1:4" ht="17.25">
      <c r="A3" s="4" t="s">
        <v>73</v>
      </c>
    </row>
    <row r="5" spans="1:4" ht="17.25">
      <c r="A5" s="54" t="s">
        <v>125</v>
      </c>
      <c r="B5" s="54"/>
      <c r="C5" s="54"/>
      <c r="D5" s="43"/>
    </row>
    <row r="6" spans="1:4" ht="15" customHeight="1">
      <c r="A6" s="54" t="s">
        <v>114</v>
      </c>
      <c r="B6" s="54"/>
      <c r="C6" s="54"/>
      <c r="D6" s="52"/>
    </row>
    <row r="8" spans="1:4" ht="20.25" customHeight="1">
      <c r="A8" s="11" t="s">
        <v>55</v>
      </c>
      <c r="B8" s="36" t="s">
        <v>56</v>
      </c>
      <c r="C8" s="37" t="s">
        <v>0</v>
      </c>
    </row>
    <row r="9" spans="1:4" ht="8.25" customHeight="1">
      <c r="A9" s="73"/>
      <c r="B9" s="73"/>
      <c r="C9" s="74"/>
    </row>
    <row r="10" spans="1:4" ht="15" customHeight="1">
      <c r="A10" s="40" t="s">
        <v>36</v>
      </c>
      <c r="B10" s="41">
        <v>779</v>
      </c>
      <c r="C10" s="42">
        <f>B10/$B$15*100</f>
        <v>2.4264133312568137</v>
      </c>
      <c r="D10" s="44">
        <v>2.4264133312568137</v>
      </c>
    </row>
    <row r="11" spans="1:4" ht="15" customHeight="1">
      <c r="A11" s="75" t="s">
        <v>75</v>
      </c>
      <c r="B11" s="68">
        <v>21851</v>
      </c>
      <c r="C11" s="69">
        <f>B11/$B$15*100</f>
        <v>68.061049680735081</v>
      </c>
      <c r="D11" s="44">
        <v>68.061049680735081</v>
      </c>
    </row>
    <row r="12" spans="1:4" ht="15" customHeight="1">
      <c r="A12" s="40" t="s">
        <v>76</v>
      </c>
      <c r="B12" s="41">
        <v>2520</v>
      </c>
      <c r="C12" s="42">
        <f>B12/$B$15*100</f>
        <v>7.8492446659398851</v>
      </c>
      <c r="D12" s="44">
        <v>7.8492446659398851</v>
      </c>
    </row>
    <row r="13" spans="1:4" ht="15" customHeight="1">
      <c r="A13" s="75" t="s">
        <v>77</v>
      </c>
      <c r="B13" s="68">
        <v>6955</v>
      </c>
      <c r="C13" s="69">
        <f>B13/$B$15*100</f>
        <v>21.663292322068216</v>
      </c>
      <c r="D13" s="44">
        <v>21.663292322068216</v>
      </c>
    </row>
    <row r="14" spans="1:4" ht="9.75" customHeight="1">
      <c r="A14" s="73"/>
      <c r="B14" s="76"/>
      <c r="C14" s="77"/>
      <c r="D14" s="8"/>
    </row>
    <row r="15" spans="1:4" ht="20.25" customHeight="1">
      <c r="A15" s="38" t="s">
        <v>33</v>
      </c>
      <c r="B15" s="2">
        <f>SUM(B10:B13)</f>
        <v>32105</v>
      </c>
      <c r="C15" s="24">
        <f>B15/$B$15*100</f>
        <v>100</v>
      </c>
    </row>
    <row r="17" spans="3:3">
      <c r="C17" s="26"/>
    </row>
  </sheetData>
  <phoneticPr fontId="0" type="noConversion"/>
  <printOptions horizontalCentered="1"/>
  <pageMargins left="0.78740157480314965" right="0.75" top="0.55000000000000004" bottom="1" header="0" footer="0"/>
  <pageSetup orientation="portrait" r:id="rId1"/>
  <headerFooter alignWithMargins="0"/>
  <ignoredErrors>
    <ignoredError sqref="C10:C13 C14:C1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3"/>
  <sheetViews>
    <sheetView zoomScaleNormal="100" workbookViewId="0">
      <selection activeCell="B19" sqref="B19"/>
    </sheetView>
  </sheetViews>
  <sheetFormatPr baseColWidth="10" defaultRowHeight="12.75"/>
  <cols>
    <col min="1" max="1" width="31.42578125" customWidth="1"/>
    <col min="2" max="2" width="18.42578125" customWidth="1"/>
    <col min="3" max="3" width="11" customWidth="1"/>
  </cols>
  <sheetData>
    <row r="3" spans="1:5" ht="17.25">
      <c r="A3" s="52" t="s">
        <v>115</v>
      </c>
      <c r="B3" s="43"/>
      <c r="C3" s="43"/>
      <c r="D3" s="43"/>
      <c r="E3" s="43"/>
    </row>
    <row r="4" spans="1:5" ht="17.25">
      <c r="A4" s="52" t="s">
        <v>116</v>
      </c>
      <c r="B4" s="52"/>
      <c r="C4" s="52"/>
      <c r="D4" s="52"/>
      <c r="E4" s="52"/>
    </row>
    <row r="6" spans="1:5" ht="20.25" customHeight="1">
      <c r="A6" s="11" t="s">
        <v>55</v>
      </c>
      <c r="B6" s="37" t="s">
        <v>56</v>
      </c>
      <c r="C6" s="37" t="s">
        <v>0</v>
      </c>
    </row>
    <row r="8" spans="1:5" ht="15" customHeight="1">
      <c r="A8" s="40" t="s">
        <v>37</v>
      </c>
      <c r="B8" s="41">
        <v>25321</v>
      </c>
      <c r="C8" s="42">
        <f>B8/$B$13*100</f>
        <v>78.869334994549135</v>
      </c>
      <c r="D8" s="45">
        <v>78.869334994549135</v>
      </c>
    </row>
    <row r="9" spans="1:5" ht="15" customHeight="1">
      <c r="A9" s="5" t="s">
        <v>45</v>
      </c>
      <c r="B9" s="32">
        <v>614</v>
      </c>
      <c r="C9" s="39">
        <f>B9/$B$13*100</f>
        <v>1.9124746924155116</v>
      </c>
      <c r="D9" s="45">
        <v>1.9124746924155116</v>
      </c>
    </row>
    <row r="10" spans="1:5" ht="15" customHeight="1">
      <c r="A10" s="40" t="s">
        <v>38</v>
      </c>
      <c r="B10" s="41">
        <v>6169</v>
      </c>
      <c r="C10" s="42">
        <f>B10/$B$13*100</f>
        <v>19.215075533406011</v>
      </c>
      <c r="D10" s="45">
        <v>19.215075533406011</v>
      </c>
    </row>
    <row r="11" spans="1:5" ht="15" customHeight="1">
      <c r="A11" s="5" t="s">
        <v>78</v>
      </c>
      <c r="B11" s="32">
        <v>1</v>
      </c>
      <c r="C11" s="39">
        <f>B11/$B$13*100</f>
        <v>3.1147796293412243E-3</v>
      </c>
      <c r="D11" s="45">
        <v>3.1147796293412243E-3</v>
      </c>
    </row>
    <row r="12" spans="1:5">
      <c r="B12" s="13"/>
      <c r="C12" s="14"/>
    </row>
    <row r="13" spans="1:5" ht="22.5" customHeight="1">
      <c r="A13" s="1" t="s">
        <v>33</v>
      </c>
      <c r="B13" s="2">
        <f>SUM(B8:B11)</f>
        <v>32105</v>
      </c>
      <c r="C13" s="24">
        <f>B13/$B$13*100</f>
        <v>100</v>
      </c>
    </row>
  </sheetData>
  <phoneticPr fontId="0" type="noConversion"/>
  <printOptions horizontalCentered="1"/>
  <pageMargins left="0.78740157480314965" right="0.75" top="0.65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0"/>
  <sheetViews>
    <sheetView zoomScaleNormal="100" workbookViewId="0">
      <selection activeCell="K26" sqref="K26"/>
    </sheetView>
  </sheetViews>
  <sheetFormatPr baseColWidth="10" defaultRowHeight="12.75"/>
  <cols>
    <col min="1" max="1" width="23.7109375" customWidth="1"/>
    <col min="2" max="2" width="15.85546875" style="48" customWidth="1"/>
    <col min="3" max="3" width="14.140625" style="48" customWidth="1"/>
    <col min="4" max="4" width="14.7109375" customWidth="1"/>
    <col min="5" max="5" width="16.140625" customWidth="1"/>
    <col min="6" max="6" width="13" style="48" customWidth="1"/>
    <col min="7" max="7" width="6" style="47" customWidth="1"/>
    <col min="8" max="8" width="8.42578125" customWidth="1"/>
    <col min="9" max="9" width="5.85546875" customWidth="1"/>
    <col min="10" max="10" width="11.28515625" customWidth="1"/>
  </cols>
  <sheetData>
    <row r="2" spans="1:10" ht="17.25">
      <c r="A2" s="52" t="s">
        <v>117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.75" customHeight="1"/>
    <row r="4" spans="1:10" s="7" customFormat="1" ht="20.25" customHeight="1">
      <c r="A4" s="78" t="s">
        <v>57</v>
      </c>
      <c r="B4" s="79" t="s">
        <v>58</v>
      </c>
      <c r="C4" s="79"/>
      <c r="D4" s="79"/>
      <c r="E4" s="79"/>
      <c r="F4" s="79"/>
      <c r="G4" s="46"/>
    </row>
    <row r="5" spans="1:10" s="7" customFormat="1" ht="19.5" customHeight="1">
      <c r="A5" s="78"/>
      <c r="B5" s="15" t="s">
        <v>43</v>
      </c>
      <c r="C5" s="15" t="s">
        <v>41</v>
      </c>
      <c r="D5" s="15" t="s">
        <v>42</v>
      </c>
      <c r="E5" s="28" t="s">
        <v>44</v>
      </c>
      <c r="F5" s="15" t="s">
        <v>33</v>
      </c>
      <c r="G5" s="46"/>
    </row>
    <row r="6" spans="1:10" s="7" customFormat="1" ht="8.25" customHeight="1">
      <c r="B6" s="10"/>
      <c r="C6" s="10"/>
      <c r="D6" s="10"/>
      <c r="E6" s="29"/>
      <c r="F6" s="10"/>
      <c r="G6" s="46"/>
    </row>
    <row r="7" spans="1:10" s="7" customFormat="1" ht="15">
      <c r="A7" s="30" t="s">
        <v>1</v>
      </c>
      <c r="B7" s="31">
        <v>760</v>
      </c>
      <c r="C7" s="31">
        <v>37</v>
      </c>
      <c r="D7" s="31">
        <v>0</v>
      </c>
      <c r="E7" s="31">
        <v>0</v>
      </c>
      <c r="F7" s="31">
        <f t="shared" ref="F7:F38" si="0">SUM(B7:E7)</f>
        <v>797</v>
      </c>
      <c r="G7" s="46" t="s">
        <v>79</v>
      </c>
    </row>
    <row r="8" spans="1:10" s="7" customFormat="1" ht="15">
      <c r="A8" s="7" t="s">
        <v>2</v>
      </c>
      <c r="B8" s="32">
        <v>372</v>
      </c>
      <c r="C8" s="32">
        <v>86</v>
      </c>
      <c r="D8" s="32">
        <v>1</v>
      </c>
      <c r="E8" s="32">
        <v>1</v>
      </c>
      <c r="F8" s="32">
        <f t="shared" si="0"/>
        <v>460</v>
      </c>
      <c r="G8" s="46" t="s">
        <v>80</v>
      </c>
    </row>
    <row r="9" spans="1:10" s="7" customFormat="1" ht="15">
      <c r="A9" s="30" t="s">
        <v>3</v>
      </c>
      <c r="B9" s="31">
        <v>60</v>
      </c>
      <c r="C9" s="31">
        <v>375</v>
      </c>
      <c r="D9" s="31">
        <v>0</v>
      </c>
      <c r="E9" s="31">
        <v>1</v>
      </c>
      <c r="F9" s="31">
        <f t="shared" si="0"/>
        <v>436</v>
      </c>
      <c r="G9" s="46" t="s">
        <v>81</v>
      </c>
    </row>
    <row r="10" spans="1:10" s="7" customFormat="1" ht="15">
      <c r="A10" s="7" t="s">
        <v>4</v>
      </c>
      <c r="B10" s="32">
        <v>59</v>
      </c>
      <c r="C10" s="32">
        <v>27</v>
      </c>
      <c r="D10" s="32">
        <v>0</v>
      </c>
      <c r="E10" s="32">
        <v>0</v>
      </c>
      <c r="F10" s="32">
        <f t="shared" si="0"/>
        <v>86</v>
      </c>
      <c r="G10" s="46" t="s">
        <v>82</v>
      </c>
    </row>
    <row r="11" spans="1:10" s="7" customFormat="1" ht="15">
      <c r="A11" s="30" t="s">
        <v>7</v>
      </c>
      <c r="B11" s="31">
        <v>337</v>
      </c>
      <c r="C11" s="31">
        <v>160</v>
      </c>
      <c r="D11" s="31">
        <v>0</v>
      </c>
      <c r="E11" s="31">
        <v>0</v>
      </c>
      <c r="F11" s="31">
        <f t="shared" si="0"/>
        <v>497</v>
      </c>
      <c r="G11" s="46" t="s">
        <v>83</v>
      </c>
    </row>
    <row r="12" spans="1:10" s="7" customFormat="1" ht="15">
      <c r="A12" s="7" t="s">
        <v>8</v>
      </c>
      <c r="B12" s="32">
        <v>265</v>
      </c>
      <c r="C12" s="32">
        <v>50</v>
      </c>
      <c r="D12" s="32">
        <v>0</v>
      </c>
      <c r="E12" s="32">
        <v>0</v>
      </c>
      <c r="F12" s="32">
        <f t="shared" si="0"/>
        <v>315</v>
      </c>
      <c r="G12" s="46" t="s">
        <v>84</v>
      </c>
    </row>
    <row r="13" spans="1:10" s="7" customFormat="1" ht="15">
      <c r="A13" s="30" t="s">
        <v>5</v>
      </c>
      <c r="B13" s="31">
        <v>562</v>
      </c>
      <c r="C13" s="31">
        <v>28</v>
      </c>
      <c r="D13" s="31">
        <v>0</v>
      </c>
      <c r="E13" s="31">
        <v>0</v>
      </c>
      <c r="F13" s="31">
        <f t="shared" si="0"/>
        <v>590</v>
      </c>
      <c r="G13" s="46" t="s">
        <v>85</v>
      </c>
    </row>
    <row r="14" spans="1:10" s="7" customFormat="1" ht="15">
      <c r="A14" s="7" t="s">
        <v>6</v>
      </c>
      <c r="B14" s="32">
        <v>113</v>
      </c>
      <c r="C14" s="32">
        <v>47</v>
      </c>
      <c r="D14" s="32">
        <v>0</v>
      </c>
      <c r="E14" s="32">
        <v>0</v>
      </c>
      <c r="F14" s="32">
        <f t="shared" si="0"/>
        <v>160</v>
      </c>
      <c r="G14" s="46" t="s">
        <v>86</v>
      </c>
      <c r="H14" s="33"/>
    </row>
    <row r="15" spans="1:10" s="7" customFormat="1" ht="15">
      <c r="A15" s="30" t="s">
        <v>9</v>
      </c>
      <c r="B15" s="31">
        <v>9710</v>
      </c>
      <c r="C15" s="31">
        <v>798</v>
      </c>
      <c r="D15" s="31">
        <v>3</v>
      </c>
      <c r="E15" s="31">
        <v>2</v>
      </c>
      <c r="F15" s="31">
        <f t="shared" si="0"/>
        <v>10513</v>
      </c>
      <c r="G15" s="46" t="s">
        <v>87</v>
      </c>
    </row>
    <row r="16" spans="1:10" s="7" customFormat="1" ht="15">
      <c r="A16" s="7" t="s">
        <v>10</v>
      </c>
      <c r="B16" s="32">
        <v>313</v>
      </c>
      <c r="C16" s="32">
        <v>1</v>
      </c>
      <c r="D16" s="32">
        <v>0</v>
      </c>
      <c r="E16" s="32">
        <v>0</v>
      </c>
      <c r="F16" s="32">
        <f t="shared" si="0"/>
        <v>314</v>
      </c>
      <c r="G16" s="46" t="s">
        <v>88</v>
      </c>
    </row>
    <row r="17" spans="1:7" s="7" customFormat="1" ht="15">
      <c r="A17" s="30" t="s">
        <v>32</v>
      </c>
      <c r="B17" s="31">
        <v>773</v>
      </c>
      <c r="C17" s="31">
        <v>33</v>
      </c>
      <c r="D17" s="31">
        <v>0</v>
      </c>
      <c r="E17" s="31">
        <v>2</v>
      </c>
      <c r="F17" s="31">
        <f t="shared" si="0"/>
        <v>808</v>
      </c>
      <c r="G17" s="46" t="s">
        <v>89</v>
      </c>
    </row>
    <row r="18" spans="1:7" s="7" customFormat="1" ht="15">
      <c r="A18" s="7" t="s">
        <v>11</v>
      </c>
      <c r="B18" s="32">
        <v>1819</v>
      </c>
      <c r="C18" s="32">
        <v>193</v>
      </c>
      <c r="D18" s="32">
        <v>2</v>
      </c>
      <c r="E18" s="32">
        <v>2</v>
      </c>
      <c r="F18" s="32">
        <f t="shared" si="0"/>
        <v>2016</v>
      </c>
      <c r="G18" s="46" t="s">
        <v>90</v>
      </c>
    </row>
    <row r="19" spans="1:7" s="7" customFormat="1" ht="15">
      <c r="A19" s="30" t="s">
        <v>12</v>
      </c>
      <c r="B19" s="31">
        <v>149</v>
      </c>
      <c r="C19" s="31">
        <v>100</v>
      </c>
      <c r="D19" s="31">
        <v>0</v>
      </c>
      <c r="E19" s="31">
        <v>0</v>
      </c>
      <c r="F19" s="31">
        <f t="shared" si="0"/>
        <v>249</v>
      </c>
      <c r="G19" s="46" t="s">
        <v>91</v>
      </c>
    </row>
    <row r="20" spans="1:7" s="7" customFormat="1" ht="15">
      <c r="A20" s="7" t="s">
        <v>13</v>
      </c>
      <c r="B20" s="32">
        <v>652</v>
      </c>
      <c r="C20" s="32">
        <v>25</v>
      </c>
      <c r="D20" s="32">
        <v>0</v>
      </c>
      <c r="E20" s="32">
        <v>0</v>
      </c>
      <c r="F20" s="32">
        <f t="shared" si="0"/>
        <v>677</v>
      </c>
      <c r="G20" s="46" t="s">
        <v>92</v>
      </c>
    </row>
    <row r="21" spans="1:7" s="7" customFormat="1" ht="15">
      <c r="A21" s="30" t="s">
        <v>14</v>
      </c>
      <c r="B21" s="31">
        <v>2704</v>
      </c>
      <c r="C21" s="31">
        <v>251</v>
      </c>
      <c r="D21" s="31">
        <v>1</v>
      </c>
      <c r="E21" s="31">
        <v>1</v>
      </c>
      <c r="F21" s="31">
        <f t="shared" si="0"/>
        <v>2957</v>
      </c>
      <c r="G21" s="46" t="s">
        <v>93</v>
      </c>
    </row>
    <row r="22" spans="1:7" s="7" customFormat="1" ht="15">
      <c r="A22" s="7" t="s">
        <v>15</v>
      </c>
      <c r="B22" s="32">
        <v>982</v>
      </c>
      <c r="C22" s="32">
        <v>72</v>
      </c>
      <c r="D22" s="32">
        <v>0</v>
      </c>
      <c r="E22" s="32">
        <v>0</v>
      </c>
      <c r="F22" s="32">
        <f t="shared" si="0"/>
        <v>1054</v>
      </c>
      <c r="G22" s="46" t="s">
        <v>94</v>
      </c>
    </row>
    <row r="23" spans="1:7" s="7" customFormat="1" ht="15">
      <c r="A23" s="30" t="s">
        <v>16</v>
      </c>
      <c r="B23" s="31">
        <v>393</v>
      </c>
      <c r="C23" s="31">
        <v>56</v>
      </c>
      <c r="D23" s="31">
        <v>0</v>
      </c>
      <c r="E23" s="31">
        <v>0</v>
      </c>
      <c r="F23" s="31">
        <f t="shared" si="0"/>
        <v>449</v>
      </c>
      <c r="G23" s="46" t="s">
        <v>95</v>
      </c>
    </row>
    <row r="24" spans="1:7" s="7" customFormat="1" ht="15">
      <c r="A24" s="7" t="s">
        <v>17</v>
      </c>
      <c r="B24" s="32">
        <v>119</v>
      </c>
      <c r="C24" s="32">
        <v>96</v>
      </c>
      <c r="D24" s="32">
        <v>0</v>
      </c>
      <c r="E24" s="32">
        <v>0</v>
      </c>
      <c r="F24" s="32">
        <f t="shared" si="0"/>
        <v>215</v>
      </c>
      <c r="G24" s="46" t="s">
        <v>96</v>
      </c>
    </row>
    <row r="25" spans="1:7" s="7" customFormat="1" ht="15">
      <c r="A25" s="30" t="s">
        <v>18</v>
      </c>
      <c r="B25" s="31">
        <v>1122</v>
      </c>
      <c r="C25" s="31">
        <v>205</v>
      </c>
      <c r="D25" s="31">
        <v>0</v>
      </c>
      <c r="E25" s="31">
        <v>8</v>
      </c>
      <c r="F25" s="31">
        <f t="shared" si="0"/>
        <v>1335</v>
      </c>
      <c r="G25" s="46" t="s">
        <v>97</v>
      </c>
    </row>
    <row r="26" spans="1:7" s="7" customFormat="1" ht="15">
      <c r="A26" s="7" t="s">
        <v>19</v>
      </c>
      <c r="B26" s="32">
        <v>149</v>
      </c>
      <c r="C26" s="32">
        <v>191</v>
      </c>
      <c r="D26" s="32">
        <v>0</v>
      </c>
      <c r="E26" s="32">
        <v>0</v>
      </c>
      <c r="F26" s="32">
        <f t="shared" si="0"/>
        <v>340</v>
      </c>
      <c r="G26" s="46" t="s">
        <v>98</v>
      </c>
    </row>
    <row r="27" spans="1:7" s="7" customFormat="1" ht="15">
      <c r="A27" s="30" t="s">
        <v>20</v>
      </c>
      <c r="B27" s="31">
        <v>751</v>
      </c>
      <c r="C27" s="31">
        <v>42</v>
      </c>
      <c r="D27" s="31">
        <v>0</v>
      </c>
      <c r="E27" s="31">
        <v>0</v>
      </c>
      <c r="F27" s="31">
        <f t="shared" si="0"/>
        <v>793</v>
      </c>
      <c r="G27" s="46" t="s">
        <v>99</v>
      </c>
    </row>
    <row r="28" spans="1:7" s="7" customFormat="1" ht="15">
      <c r="A28" s="7" t="s">
        <v>21</v>
      </c>
      <c r="B28" s="32">
        <v>429</v>
      </c>
      <c r="C28" s="32">
        <v>61</v>
      </c>
      <c r="D28" s="32">
        <v>0</v>
      </c>
      <c r="E28" s="32">
        <v>0</v>
      </c>
      <c r="F28" s="32">
        <f t="shared" si="0"/>
        <v>490</v>
      </c>
      <c r="G28" s="46" t="s">
        <v>100</v>
      </c>
    </row>
    <row r="29" spans="1:7" s="7" customFormat="1" ht="15">
      <c r="A29" s="30" t="s">
        <v>22</v>
      </c>
      <c r="B29" s="31">
        <v>840</v>
      </c>
      <c r="C29" s="31">
        <v>1830</v>
      </c>
      <c r="D29" s="31">
        <v>2</v>
      </c>
      <c r="E29" s="31">
        <v>4</v>
      </c>
      <c r="F29" s="31">
        <f t="shared" si="0"/>
        <v>2676</v>
      </c>
      <c r="G29" s="46" t="s">
        <v>101</v>
      </c>
    </row>
    <row r="30" spans="1:7" s="7" customFormat="1" ht="15">
      <c r="A30" s="7" t="s">
        <v>23</v>
      </c>
      <c r="B30" s="32">
        <v>638</v>
      </c>
      <c r="C30" s="32">
        <v>43</v>
      </c>
      <c r="D30" s="32">
        <v>0</v>
      </c>
      <c r="E30" s="32">
        <v>0</v>
      </c>
      <c r="F30" s="32">
        <f t="shared" si="0"/>
        <v>681</v>
      </c>
      <c r="G30" s="46" t="s">
        <v>102</v>
      </c>
    </row>
    <row r="31" spans="1:7" s="7" customFormat="1" ht="15">
      <c r="A31" s="30" t="s">
        <v>24</v>
      </c>
      <c r="B31" s="31">
        <v>323</v>
      </c>
      <c r="C31" s="31">
        <v>113</v>
      </c>
      <c r="D31" s="31">
        <v>0</v>
      </c>
      <c r="E31" s="31">
        <v>0</v>
      </c>
      <c r="F31" s="31">
        <f t="shared" si="0"/>
        <v>436</v>
      </c>
      <c r="G31" s="46" t="s">
        <v>103</v>
      </c>
    </row>
    <row r="32" spans="1:7" s="7" customFormat="1" ht="15">
      <c r="A32" s="7" t="s">
        <v>25</v>
      </c>
      <c r="B32" s="32">
        <v>251</v>
      </c>
      <c r="C32" s="32">
        <v>31</v>
      </c>
      <c r="D32" s="32">
        <v>0</v>
      </c>
      <c r="E32" s="32">
        <v>0</v>
      </c>
      <c r="F32" s="32">
        <f t="shared" si="0"/>
        <v>282</v>
      </c>
      <c r="G32" s="46" t="s">
        <v>104</v>
      </c>
    </row>
    <row r="33" spans="1:7" s="7" customFormat="1" ht="15">
      <c r="A33" s="30" t="s">
        <v>26</v>
      </c>
      <c r="B33" s="31">
        <v>90</v>
      </c>
      <c r="C33" s="31">
        <v>72</v>
      </c>
      <c r="D33" s="31">
        <v>0</v>
      </c>
      <c r="E33" s="31">
        <v>0</v>
      </c>
      <c r="F33" s="31">
        <f t="shared" si="0"/>
        <v>162</v>
      </c>
      <c r="G33" s="46" t="s">
        <v>105</v>
      </c>
    </row>
    <row r="34" spans="1:7" s="7" customFormat="1" ht="15">
      <c r="A34" s="7" t="s">
        <v>27</v>
      </c>
      <c r="B34" s="32">
        <v>336</v>
      </c>
      <c r="C34" s="32">
        <v>9</v>
      </c>
      <c r="D34" s="32">
        <v>0</v>
      </c>
      <c r="E34" s="32">
        <v>0</v>
      </c>
      <c r="F34" s="32">
        <f t="shared" si="0"/>
        <v>345</v>
      </c>
      <c r="G34" s="46" t="s">
        <v>106</v>
      </c>
    </row>
    <row r="35" spans="1:7" s="7" customFormat="1" ht="15">
      <c r="A35" s="30" t="s">
        <v>28</v>
      </c>
      <c r="B35" s="31">
        <v>324</v>
      </c>
      <c r="C35" s="31">
        <v>4</v>
      </c>
      <c r="D35" s="31">
        <v>0</v>
      </c>
      <c r="E35" s="31">
        <v>0</v>
      </c>
      <c r="F35" s="31">
        <f t="shared" si="0"/>
        <v>328</v>
      </c>
      <c r="G35" s="46" t="s">
        <v>107</v>
      </c>
    </row>
    <row r="36" spans="1:7" s="7" customFormat="1" ht="15">
      <c r="A36" s="7" t="s">
        <v>29</v>
      </c>
      <c r="B36" s="32">
        <v>936</v>
      </c>
      <c r="C36" s="32">
        <v>91</v>
      </c>
      <c r="D36" s="32">
        <v>0</v>
      </c>
      <c r="E36" s="32">
        <v>0</v>
      </c>
      <c r="F36" s="32">
        <f t="shared" si="0"/>
        <v>1027</v>
      </c>
      <c r="G36" s="46" t="s">
        <v>108</v>
      </c>
    </row>
    <row r="37" spans="1:7" s="7" customFormat="1" ht="15">
      <c r="A37" s="30" t="s">
        <v>30</v>
      </c>
      <c r="B37" s="31">
        <v>308</v>
      </c>
      <c r="C37" s="31">
        <v>139</v>
      </c>
      <c r="D37" s="31">
        <v>0</v>
      </c>
      <c r="E37" s="31">
        <v>0</v>
      </c>
      <c r="F37" s="31">
        <f t="shared" si="0"/>
        <v>447</v>
      </c>
      <c r="G37" s="46" t="s">
        <v>109</v>
      </c>
    </row>
    <row r="38" spans="1:7" s="7" customFormat="1" ht="15">
      <c r="A38" s="7" t="s">
        <v>31</v>
      </c>
      <c r="B38" s="32">
        <v>154</v>
      </c>
      <c r="C38" s="32">
        <v>16</v>
      </c>
      <c r="D38" s="32">
        <v>0</v>
      </c>
      <c r="E38" s="32">
        <v>0</v>
      </c>
      <c r="F38" s="32">
        <f t="shared" si="0"/>
        <v>170</v>
      </c>
      <c r="G38" s="46" t="s">
        <v>110</v>
      </c>
    </row>
    <row r="39" spans="1:7" s="7" customFormat="1" ht="8.25" customHeight="1">
      <c r="B39" s="32"/>
      <c r="C39" s="32"/>
      <c r="D39" s="32"/>
      <c r="E39" s="32"/>
      <c r="F39" s="32"/>
      <c r="G39" s="46"/>
    </row>
    <row r="40" spans="1:7" s="7" customFormat="1" ht="20.25" customHeight="1">
      <c r="A40" s="27" t="s">
        <v>33</v>
      </c>
      <c r="B40" s="2">
        <f>SUM(B7:B38)</f>
        <v>26793</v>
      </c>
      <c r="C40" s="2">
        <f>SUM(C7:C38)</f>
        <v>5282</v>
      </c>
      <c r="D40" s="2">
        <f>SUM(D7:D38)</f>
        <v>9</v>
      </c>
      <c r="E40" s="2">
        <f>SUM(E7:E38)</f>
        <v>21</v>
      </c>
      <c r="F40" s="2">
        <f>SUM(F7:F38)</f>
        <v>32105</v>
      </c>
      <c r="G40" s="46"/>
    </row>
  </sheetData>
  <mergeCells count="2">
    <mergeCell ref="A4:A5"/>
    <mergeCell ref="B4:F4"/>
  </mergeCells>
  <phoneticPr fontId="0" type="noConversion"/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1"/>
  <sheetViews>
    <sheetView zoomScaleNormal="100" workbookViewId="0">
      <selection activeCell="G7" sqref="G7"/>
    </sheetView>
  </sheetViews>
  <sheetFormatPr baseColWidth="10" defaultRowHeight="12.75"/>
  <cols>
    <col min="1" max="1" width="24.42578125" customWidth="1"/>
    <col min="2" max="2" width="11.5703125" customWidth="1"/>
    <col min="3" max="3" width="14.7109375" customWidth="1"/>
    <col min="4" max="4" width="13.42578125" customWidth="1"/>
    <col min="5" max="5" width="10.28515625" customWidth="1"/>
    <col min="6" max="6" width="11.42578125" customWidth="1"/>
  </cols>
  <sheetData>
    <row r="2" spans="1:7" ht="20.25" customHeight="1">
      <c r="A2" s="52" t="s">
        <v>118</v>
      </c>
      <c r="B2" s="43"/>
      <c r="C2" s="43"/>
      <c r="D2" s="43"/>
      <c r="E2" s="43"/>
      <c r="F2" s="43"/>
    </row>
    <row r="4" spans="1:7" ht="15.75" customHeight="1">
      <c r="A4" s="82" t="s">
        <v>59</v>
      </c>
      <c r="B4" s="80" t="s">
        <v>37</v>
      </c>
      <c r="C4" s="80" t="s">
        <v>45</v>
      </c>
      <c r="D4" s="80" t="s">
        <v>38</v>
      </c>
      <c r="E4" s="81" t="s">
        <v>39</v>
      </c>
      <c r="F4" s="80" t="s">
        <v>33</v>
      </c>
    </row>
    <row r="5" spans="1:7" ht="20.25" customHeight="1">
      <c r="A5" s="82"/>
      <c r="B5" s="80"/>
      <c r="C5" s="80"/>
      <c r="D5" s="80"/>
      <c r="E5" s="81"/>
      <c r="F5" s="80"/>
    </row>
    <row r="7" spans="1:7" ht="15">
      <c r="A7" s="6" t="s">
        <v>1</v>
      </c>
      <c r="B7" s="49">
        <v>703</v>
      </c>
      <c r="C7" s="49">
        <v>10</v>
      </c>
      <c r="D7" s="49">
        <v>84</v>
      </c>
      <c r="E7" s="49">
        <v>0</v>
      </c>
      <c r="F7" s="49">
        <f t="shared" ref="F7:F38" si="0">B7+C7+D7+E7</f>
        <v>797</v>
      </c>
      <c r="G7" s="46" t="s">
        <v>79</v>
      </c>
    </row>
    <row r="8" spans="1:7" ht="15">
      <c r="A8" s="7" t="s">
        <v>2</v>
      </c>
      <c r="B8" s="32">
        <v>403</v>
      </c>
      <c r="C8" s="32">
        <v>21</v>
      </c>
      <c r="D8" s="32">
        <v>36</v>
      </c>
      <c r="E8" s="32">
        <v>0</v>
      </c>
      <c r="F8" s="32">
        <f t="shared" si="0"/>
        <v>460</v>
      </c>
      <c r="G8" s="46" t="s">
        <v>80</v>
      </c>
    </row>
    <row r="9" spans="1:7" ht="15">
      <c r="A9" s="6" t="s">
        <v>3</v>
      </c>
      <c r="B9" s="49">
        <v>34</v>
      </c>
      <c r="C9" s="49">
        <v>15</v>
      </c>
      <c r="D9" s="49">
        <v>387</v>
      </c>
      <c r="E9" s="49">
        <v>0</v>
      </c>
      <c r="F9" s="49">
        <f t="shared" si="0"/>
        <v>436</v>
      </c>
      <c r="G9" s="46" t="s">
        <v>81</v>
      </c>
    </row>
    <row r="10" spans="1:7" ht="15">
      <c r="A10" s="7" t="s">
        <v>4</v>
      </c>
      <c r="B10" s="32">
        <v>55</v>
      </c>
      <c r="C10" s="32">
        <v>6</v>
      </c>
      <c r="D10" s="32">
        <v>25</v>
      </c>
      <c r="E10" s="32">
        <v>0</v>
      </c>
      <c r="F10" s="32">
        <f t="shared" si="0"/>
        <v>86</v>
      </c>
      <c r="G10" s="46" t="s">
        <v>82</v>
      </c>
    </row>
    <row r="11" spans="1:7" ht="15">
      <c r="A11" s="6" t="s">
        <v>7</v>
      </c>
      <c r="B11" s="49">
        <v>255</v>
      </c>
      <c r="C11" s="49">
        <v>19</v>
      </c>
      <c r="D11" s="49">
        <v>222</v>
      </c>
      <c r="E11" s="49">
        <v>1</v>
      </c>
      <c r="F11" s="49">
        <f t="shared" si="0"/>
        <v>497</v>
      </c>
      <c r="G11" s="46" t="s">
        <v>83</v>
      </c>
    </row>
    <row r="12" spans="1:7" ht="15">
      <c r="A12" s="7" t="s">
        <v>8</v>
      </c>
      <c r="B12" s="32">
        <v>231</v>
      </c>
      <c r="C12" s="32">
        <v>12</v>
      </c>
      <c r="D12" s="32">
        <v>72</v>
      </c>
      <c r="E12" s="32">
        <v>0</v>
      </c>
      <c r="F12" s="32">
        <f t="shared" si="0"/>
        <v>315</v>
      </c>
      <c r="G12" s="46" t="s">
        <v>84</v>
      </c>
    </row>
    <row r="13" spans="1:7" ht="15">
      <c r="A13" s="6" t="s">
        <v>5</v>
      </c>
      <c r="B13" s="49">
        <v>549</v>
      </c>
      <c r="C13" s="49">
        <v>15</v>
      </c>
      <c r="D13" s="49">
        <v>26</v>
      </c>
      <c r="E13" s="49">
        <v>0</v>
      </c>
      <c r="F13" s="49">
        <f t="shared" si="0"/>
        <v>590</v>
      </c>
      <c r="G13" s="46" t="s">
        <v>85</v>
      </c>
    </row>
    <row r="14" spans="1:7" ht="15">
      <c r="A14" s="7" t="s">
        <v>6</v>
      </c>
      <c r="B14" s="32">
        <v>108</v>
      </c>
      <c r="C14" s="32">
        <v>11</v>
      </c>
      <c r="D14" s="32">
        <v>41</v>
      </c>
      <c r="E14" s="32">
        <v>0</v>
      </c>
      <c r="F14" s="32">
        <f t="shared" si="0"/>
        <v>160</v>
      </c>
      <c r="G14" s="46" t="s">
        <v>86</v>
      </c>
    </row>
    <row r="15" spans="1:7" ht="15">
      <c r="A15" s="6" t="s">
        <v>9</v>
      </c>
      <c r="B15" s="49">
        <v>9497</v>
      </c>
      <c r="C15" s="49">
        <v>138</v>
      </c>
      <c r="D15" s="49">
        <v>878</v>
      </c>
      <c r="E15" s="49">
        <v>0</v>
      </c>
      <c r="F15" s="49">
        <f t="shared" si="0"/>
        <v>10513</v>
      </c>
      <c r="G15" s="46" t="s">
        <v>87</v>
      </c>
    </row>
    <row r="16" spans="1:7" ht="15">
      <c r="A16" s="7" t="s">
        <v>10</v>
      </c>
      <c r="B16" s="32">
        <v>305</v>
      </c>
      <c r="C16" s="32">
        <v>0</v>
      </c>
      <c r="D16" s="32">
        <v>9</v>
      </c>
      <c r="E16" s="32">
        <v>0</v>
      </c>
      <c r="F16" s="32">
        <f t="shared" si="0"/>
        <v>314</v>
      </c>
      <c r="G16" s="46" t="s">
        <v>88</v>
      </c>
    </row>
    <row r="17" spans="1:7" ht="15">
      <c r="A17" s="6" t="s">
        <v>32</v>
      </c>
      <c r="B17" s="49">
        <v>769</v>
      </c>
      <c r="C17" s="49">
        <v>0</v>
      </c>
      <c r="D17" s="49">
        <v>39</v>
      </c>
      <c r="E17" s="49">
        <v>0</v>
      </c>
      <c r="F17" s="49">
        <f t="shared" si="0"/>
        <v>808</v>
      </c>
      <c r="G17" s="46" t="s">
        <v>89</v>
      </c>
    </row>
    <row r="18" spans="1:7" ht="15">
      <c r="A18" s="7" t="s">
        <v>11</v>
      </c>
      <c r="B18" s="32">
        <v>1775</v>
      </c>
      <c r="C18" s="32">
        <v>25</v>
      </c>
      <c r="D18" s="32">
        <v>216</v>
      </c>
      <c r="E18" s="32">
        <v>0</v>
      </c>
      <c r="F18" s="32">
        <f t="shared" si="0"/>
        <v>2016</v>
      </c>
      <c r="G18" s="46" t="s">
        <v>90</v>
      </c>
    </row>
    <row r="19" spans="1:7" ht="15">
      <c r="A19" s="6" t="s">
        <v>12</v>
      </c>
      <c r="B19" s="49">
        <v>143</v>
      </c>
      <c r="C19" s="49">
        <v>6</v>
      </c>
      <c r="D19" s="49">
        <v>100</v>
      </c>
      <c r="E19" s="49">
        <v>0</v>
      </c>
      <c r="F19" s="49">
        <f t="shared" si="0"/>
        <v>249</v>
      </c>
      <c r="G19" s="46" t="s">
        <v>91</v>
      </c>
    </row>
    <row r="20" spans="1:7" ht="15">
      <c r="A20" s="7" t="s">
        <v>13</v>
      </c>
      <c r="B20" s="32">
        <v>643</v>
      </c>
      <c r="C20" s="32">
        <v>3</v>
      </c>
      <c r="D20" s="32">
        <v>31</v>
      </c>
      <c r="E20" s="32">
        <v>0</v>
      </c>
      <c r="F20" s="32">
        <f t="shared" si="0"/>
        <v>677</v>
      </c>
      <c r="G20" s="46" t="s">
        <v>92</v>
      </c>
    </row>
    <row r="21" spans="1:7" ht="15">
      <c r="A21" s="6" t="s">
        <v>14</v>
      </c>
      <c r="B21" s="49">
        <v>2647</v>
      </c>
      <c r="C21" s="49">
        <v>7</v>
      </c>
      <c r="D21" s="49">
        <v>303</v>
      </c>
      <c r="E21" s="49">
        <v>0</v>
      </c>
      <c r="F21" s="49">
        <f t="shared" si="0"/>
        <v>2957</v>
      </c>
      <c r="G21" s="46" t="s">
        <v>93</v>
      </c>
    </row>
    <row r="22" spans="1:7" ht="15">
      <c r="A22" s="7" t="s">
        <v>15</v>
      </c>
      <c r="B22" s="32">
        <v>938</v>
      </c>
      <c r="C22" s="32">
        <v>0</v>
      </c>
      <c r="D22" s="32">
        <v>116</v>
      </c>
      <c r="E22" s="32">
        <v>0</v>
      </c>
      <c r="F22" s="32">
        <f t="shared" si="0"/>
        <v>1054</v>
      </c>
      <c r="G22" s="46" t="s">
        <v>94</v>
      </c>
    </row>
    <row r="23" spans="1:7" ht="15">
      <c r="A23" s="6" t="s">
        <v>16</v>
      </c>
      <c r="B23" s="49">
        <v>368</v>
      </c>
      <c r="C23" s="49">
        <v>3</v>
      </c>
      <c r="D23" s="49">
        <v>78</v>
      </c>
      <c r="E23" s="49">
        <v>0</v>
      </c>
      <c r="F23" s="49">
        <f t="shared" si="0"/>
        <v>449</v>
      </c>
      <c r="G23" s="46" t="s">
        <v>95</v>
      </c>
    </row>
    <row r="24" spans="1:7" ht="15">
      <c r="A24" s="7" t="s">
        <v>17</v>
      </c>
      <c r="B24" s="32">
        <v>109</v>
      </c>
      <c r="C24" s="32">
        <v>0</v>
      </c>
      <c r="D24" s="32">
        <v>106</v>
      </c>
      <c r="E24" s="32">
        <v>0</v>
      </c>
      <c r="F24" s="32">
        <f t="shared" si="0"/>
        <v>215</v>
      </c>
      <c r="G24" s="46" t="s">
        <v>96</v>
      </c>
    </row>
    <row r="25" spans="1:7" ht="15">
      <c r="A25" s="6" t="s">
        <v>18</v>
      </c>
      <c r="B25" s="49">
        <v>1108</v>
      </c>
      <c r="C25" s="49">
        <v>167</v>
      </c>
      <c r="D25" s="49">
        <v>60</v>
      </c>
      <c r="E25" s="49">
        <v>0</v>
      </c>
      <c r="F25" s="49">
        <f t="shared" si="0"/>
        <v>1335</v>
      </c>
      <c r="G25" s="46" t="s">
        <v>97</v>
      </c>
    </row>
    <row r="26" spans="1:7" ht="15">
      <c r="A26" s="7" t="s">
        <v>19</v>
      </c>
      <c r="B26" s="32">
        <v>99</v>
      </c>
      <c r="C26" s="32">
        <v>19</v>
      </c>
      <c r="D26" s="32">
        <v>222</v>
      </c>
      <c r="E26" s="32">
        <v>0</v>
      </c>
      <c r="F26" s="32">
        <f t="shared" si="0"/>
        <v>340</v>
      </c>
      <c r="G26" s="46" t="s">
        <v>98</v>
      </c>
    </row>
    <row r="27" spans="1:7" ht="15">
      <c r="A27" s="6" t="s">
        <v>20</v>
      </c>
      <c r="B27" s="49">
        <v>715</v>
      </c>
      <c r="C27" s="49">
        <v>0</v>
      </c>
      <c r="D27" s="49">
        <v>78</v>
      </c>
      <c r="E27" s="49">
        <v>0</v>
      </c>
      <c r="F27" s="49">
        <f t="shared" si="0"/>
        <v>793</v>
      </c>
      <c r="G27" s="46" t="s">
        <v>99</v>
      </c>
    </row>
    <row r="28" spans="1:7" ht="15">
      <c r="A28" s="7" t="s">
        <v>21</v>
      </c>
      <c r="B28" s="32">
        <v>416</v>
      </c>
      <c r="C28" s="32">
        <v>37</v>
      </c>
      <c r="D28" s="32">
        <v>37</v>
      </c>
      <c r="E28" s="32">
        <v>0</v>
      </c>
      <c r="F28" s="32">
        <f t="shared" si="0"/>
        <v>490</v>
      </c>
      <c r="G28" s="46" t="s">
        <v>100</v>
      </c>
    </row>
    <row r="29" spans="1:7" ht="15">
      <c r="A29" s="6" t="s">
        <v>22</v>
      </c>
      <c r="B29" s="49">
        <v>407</v>
      </c>
      <c r="C29" s="49">
        <v>36</v>
      </c>
      <c r="D29" s="49">
        <v>2233</v>
      </c>
      <c r="E29" s="49">
        <v>0</v>
      </c>
      <c r="F29" s="49">
        <f t="shared" si="0"/>
        <v>2676</v>
      </c>
      <c r="G29" s="46" t="s">
        <v>101</v>
      </c>
    </row>
    <row r="30" spans="1:7" ht="15">
      <c r="A30" s="7" t="s">
        <v>23</v>
      </c>
      <c r="B30" s="32">
        <v>572</v>
      </c>
      <c r="C30" s="32">
        <v>0</v>
      </c>
      <c r="D30" s="32">
        <v>109</v>
      </c>
      <c r="E30" s="32">
        <v>0</v>
      </c>
      <c r="F30" s="32">
        <f t="shared" si="0"/>
        <v>681</v>
      </c>
      <c r="G30" s="46" t="s">
        <v>102</v>
      </c>
    </row>
    <row r="31" spans="1:7" ht="15">
      <c r="A31" s="6" t="s">
        <v>24</v>
      </c>
      <c r="B31" s="49">
        <v>287</v>
      </c>
      <c r="C31" s="49">
        <v>3</v>
      </c>
      <c r="D31" s="49">
        <v>146</v>
      </c>
      <c r="E31" s="49">
        <v>0</v>
      </c>
      <c r="F31" s="49">
        <f t="shared" si="0"/>
        <v>436</v>
      </c>
      <c r="G31" s="46" t="s">
        <v>103</v>
      </c>
    </row>
    <row r="32" spans="1:7" ht="15">
      <c r="A32" s="7" t="s">
        <v>25</v>
      </c>
      <c r="B32" s="32">
        <v>229</v>
      </c>
      <c r="C32" s="32">
        <v>0</v>
      </c>
      <c r="D32" s="32">
        <v>53</v>
      </c>
      <c r="E32" s="32">
        <v>0</v>
      </c>
      <c r="F32" s="32">
        <f t="shared" si="0"/>
        <v>282</v>
      </c>
      <c r="G32" s="46" t="s">
        <v>104</v>
      </c>
    </row>
    <row r="33" spans="1:7" ht="15">
      <c r="A33" s="6" t="s">
        <v>26</v>
      </c>
      <c r="B33" s="49">
        <v>76</v>
      </c>
      <c r="C33" s="49">
        <v>15</v>
      </c>
      <c r="D33" s="49">
        <v>71</v>
      </c>
      <c r="E33" s="49">
        <v>0</v>
      </c>
      <c r="F33" s="49">
        <f t="shared" si="0"/>
        <v>162</v>
      </c>
      <c r="G33" s="46" t="s">
        <v>105</v>
      </c>
    </row>
    <row r="34" spans="1:7" ht="15">
      <c r="A34" s="7" t="s">
        <v>27</v>
      </c>
      <c r="B34" s="32">
        <v>316</v>
      </c>
      <c r="C34" s="32">
        <v>0</v>
      </c>
      <c r="D34" s="32">
        <v>29</v>
      </c>
      <c r="E34" s="32">
        <v>0</v>
      </c>
      <c r="F34" s="32">
        <f t="shared" si="0"/>
        <v>345</v>
      </c>
      <c r="G34" s="46" t="s">
        <v>106</v>
      </c>
    </row>
    <row r="35" spans="1:7" ht="15">
      <c r="A35" s="6" t="s">
        <v>28</v>
      </c>
      <c r="B35" s="49">
        <v>312</v>
      </c>
      <c r="C35" s="49">
        <v>0</v>
      </c>
      <c r="D35" s="49">
        <v>16</v>
      </c>
      <c r="E35" s="49">
        <v>0</v>
      </c>
      <c r="F35" s="49">
        <f t="shared" si="0"/>
        <v>328</v>
      </c>
      <c r="G35" s="46" t="s">
        <v>107</v>
      </c>
    </row>
    <row r="36" spans="1:7" ht="15">
      <c r="A36" s="7" t="s">
        <v>29</v>
      </c>
      <c r="B36" s="32">
        <v>874</v>
      </c>
      <c r="C36" s="32">
        <v>29</v>
      </c>
      <c r="D36" s="32">
        <v>124</v>
      </c>
      <c r="E36" s="32">
        <v>0</v>
      </c>
      <c r="F36" s="32">
        <f t="shared" si="0"/>
        <v>1027</v>
      </c>
      <c r="G36" s="46" t="s">
        <v>108</v>
      </c>
    </row>
    <row r="37" spans="1:7" ht="15">
      <c r="A37" s="6" t="s">
        <v>30</v>
      </c>
      <c r="B37" s="49">
        <v>240</v>
      </c>
      <c r="C37" s="49">
        <v>14</v>
      </c>
      <c r="D37" s="49">
        <v>193</v>
      </c>
      <c r="E37" s="49">
        <v>0</v>
      </c>
      <c r="F37" s="49">
        <f t="shared" si="0"/>
        <v>447</v>
      </c>
      <c r="G37" s="46" t="s">
        <v>109</v>
      </c>
    </row>
    <row r="38" spans="1:7" ht="15">
      <c r="A38" s="7" t="s">
        <v>31</v>
      </c>
      <c r="B38" s="32">
        <v>138</v>
      </c>
      <c r="C38" s="32">
        <v>3</v>
      </c>
      <c r="D38" s="32">
        <v>29</v>
      </c>
      <c r="E38" s="32">
        <v>0</v>
      </c>
      <c r="F38" s="32">
        <f t="shared" si="0"/>
        <v>170</v>
      </c>
      <c r="G38" s="46" t="s">
        <v>110</v>
      </c>
    </row>
    <row r="39" spans="1:7">
      <c r="A39" s="18"/>
      <c r="B39" s="19"/>
      <c r="C39" s="19"/>
      <c r="D39" s="19"/>
      <c r="E39" s="19"/>
      <c r="F39" s="19"/>
    </row>
    <row r="40" spans="1:7" ht="23.25" customHeight="1">
      <c r="A40" s="17" t="s">
        <v>33</v>
      </c>
      <c r="B40" s="2">
        <f>SUM(B7:B38)</f>
        <v>25321</v>
      </c>
      <c r="C40" s="2">
        <f>SUM(C7:C38)</f>
        <v>614</v>
      </c>
      <c r="D40" s="2">
        <f>SUM(D7:D38)</f>
        <v>6169</v>
      </c>
      <c r="E40" s="2">
        <f>SUM(E7:E38)</f>
        <v>1</v>
      </c>
      <c r="F40" s="2">
        <f>SUM(F7:F38)</f>
        <v>32105</v>
      </c>
    </row>
    <row r="41" spans="1:7">
      <c r="B41" s="50">
        <f>B40*100/$F$40</f>
        <v>78.869334994549135</v>
      </c>
      <c r="C41" s="50">
        <f t="shared" ref="C41:D41" si="1">C40*100/$F$40</f>
        <v>1.9124746924155116</v>
      </c>
      <c r="D41" s="50">
        <f t="shared" si="1"/>
        <v>19.215075533406011</v>
      </c>
      <c r="E41" s="50">
        <f>E40*100/$F$40</f>
        <v>3.1147796293412239E-3</v>
      </c>
      <c r="F41" s="47">
        <f>SUM(B41:E41)</f>
        <v>100</v>
      </c>
    </row>
  </sheetData>
  <mergeCells count="6">
    <mergeCell ref="D4:D5"/>
    <mergeCell ref="E4:E5"/>
    <mergeCell ref="A4:A5"/>
    <mergeCell ref="F4:F5"/>
    <mergeCell ref="B4:B5"/>
    <mergeCell ref="C4:C5"/>
  </mergeCells>
  <phoneticPr fontId="0" type="noConversion"/>
  <printOptions horizontalCentered="1"/>
  <pageMargins left="0.39370078740157483" right="0.75" top="0.49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4"/>
  <sheetViews>
    <sheetView zoomScaleNormal="100" workbookViewId="0">
      <selection activeCell="A3" sqref="A3"/>
    </sheetView>
  </sheetViews>
  <sheetFormatPr baseColWidth="10" defaultRowHeight="12.75"/>
  <cols>
    <col min="1" max="1" width="23.28515625" customWidth="1"/>
    <col min="2" max="2" width="14" customWidth="1"/>
    <col min="3" max="3" width="15.28515625" customWidth="1"/>
    <col min="4" max="4" width="12" customWidth="1"/>
    <col min="5" max="5" width="18.5703125" customWidth="1"/>
    <col min="6" max="6" width="10.28515625" customWidth="1"/>
  </cols>
  <sheetData>
    <row r="1" spans="1:7">
      <c r="A1" s="18"/>
      <c r="B1" s="18"/>
      <c r="C1" s="18"/>
      <c r="D1" s="18"/>
      <c r="E1" s="18"/>
      <c r="F1" s="18"/>
    </row>
    <row r="2" spans="1:7" ht="17.25">
      <c r="A2" s="52" t="s">
        <v>123</v>
      </c>
      <c r="B2" s="43"/>
      <c r="C2" s="43"/>
      <c r="D2" s="43"/>
      <c r="E2" s="43"/>
      <c r="F2" s="58"/>
    </row>
    <row r="3" spans="1:7">
      <c r="A3" s="18"/>
      <c r="B3" s="18"/>
      <c r="C3" s="18"/>
      <c r="D3" s="18"/>
      <c r="E3" s="18"/>
      <c r="F3" s="18"/>
    </row>
    <row r="4" spans="1:7" ht="15.75" customHeight="1">
      <c r="A4" s="83" t="s">
        <v>40</v>
      </c>
      <c r="B4" s="80" t="s">
        <v>36</v>
      </c>
      <c r="C4" s="80" t="s">
        <v>75</v>
      </c>
      <c r="D4" s="80" t="s">
        <v>35</v>
      </c>
      <c r="E4" s="81" t="s">
        <v>34</v>
      </c>
      <c r="F4" s="80" t="s">
        <v>33</v>
      </c>
    </row>
    <row r="5" spans="1:7" ht="15.75" customHeight="1">
      <c r="A5" s="83"/>
      <c r="B5" s="80"/>
      <c r="C5" s="80"/>
      <c r="D5" s="80"/>
      <c r="E5" s="81"/>
      <c r="F5" s="80"/>
    </row>
    <row r="6" spans="1:7">
      <c r="A6" s="20"/>
      <c r="B6" s="20"/>
      <c r="C6" s="20"/>
      <c r="D6" s="20"/>
      <c r="E6" s="20"/>
      <c r="F6" s="20"/>
    </row>
    <row r="7" spans="1:7" ht="15">
      <c r="A7" s="6" t="s">
        <v>1</v>
      </c>
      <c r="B7" s="49">
        <v>0</v>
      </c>
      <c r="C7" s="49">
        <v>621</v>
      </c>
      <c r="D7" s="49">
        <v>49</v>
      </c>
      <c r="E7" s="49">
        <v>127</v>
      </c>
      <c r="F7" s="49">
        <f t="shared" ref="F7:F38" si="0">SUM(B7:E7)</f>
        <v>797</v>
      </c>
      <c r="G7" s="46" t="s">
        <v>79</v>
      </c>
    </row>
    <row r="8" spans="1:7" ht="15">
      <c r="A8" s="7" t="s">
        <v>2</v>
      </c>
      <c r="B8" s="32">
        <v>18</v>
      </c>
      <c r="C8" s="32">
        <v>369</v>
      </c>
      <c r="D8" s="32">
        <v>16</v>
      </c>
      <c r="E8" s="32">
        <v>57</v>
      </c>
      <c r="F8" s="32">
        <f t="shared" si="0"/>
        <v>460</v>
      </c>
      <c r="G8" s="46" t="s">
        <v>80</v>
      </c>
    </row>
    <row r="9" spans="1:7" ht="15">
      <c r="A9" s="6" t="s">
        <v>3</v>
      </c>
      <c r="B9" s="49">
        <v>22</v>
      </c>
      <c r="C9" s="49">
        <v>18</v>
      </c>
      <c r="D9" s="49">
        <v>0</v>
      </c>
      <c r="E9" s="49">
        <v>396</v>
      </c>
      <c r="F9" s="49">
        <f t="shared" si="0"/>
        <v>436</v>
      </c>
      <c r="G9" s="46" t="s">
        <v>81</v>
      </c>
    </row>
    <row r="10" spans="1:7" ht="15">
      <c r="A10" s="7" t="s">
        <v>4</v>
      </c>
      <c r="B10" s="32">
        <v>6</v>
      </c>
      <c r="C10" s="32">
        <v>51</v>
      </c>
      <c r="D10" s="32">
        <v>1</v>
      </c>
      <c r="E10" s="32">
        <v>28</v>
      </c>
      <c r="F10" s="32">
        <f t="shared" si="0"/>
        <v>86</v>
      </c>
      <c r="G10" s="46" t="s">
        <v>82</v>
      </c>
    </row>
    <row r="11" spans="1:7" ht="15">
      <c r="A11" s="6" t="s">
        <v>7</v>
      </c>
      <c r="B11" s="49">
        <v>23</v>
      </c>
      <c r="C11" s="49">
        <v>179</v>
      </c>
      <c r="D11" s="49">
        <v>38</v>
      </c>
      <c r="E11" s="49">
        <v>257</v>
      </c>
      <c r="F11" s="49">
        <f t="shared" si="0"/>
        <v>497</v>
      </c>
      <c r="G11" s="46" t="s">
        <v>83</v>
      </c>
    </row>
    <row r="12" spans="1:7" ht="15">
      <c r="A12" s="7" t="s">
        <v>8</v>
      </c>
      <c r="B12" s="32">
        <v>23</v>
      </c>
      <c r="C12" s="32">
        <v>208</v>
      </c>
      <c r="D12" s="32">
        <v>12</v>
      </c>
      <c r="E12" s="32">
        <v>72</v>
      </c>
      <c r="F12" s="32">
        <f t="shared" si="0"/>
        <v>315</v>
      </c>
      <c r="G12" s="46" t="s">
        <v>84</v>
      </c>
    </row>
    <row r="13" spans="1:7" ht="15">
      <c r="A13" s="6" t="s">
        <v>5</v>
      </c>
      <c r="B13" s="49">
        <v>15</v>
      </c>
      <c r="C13" s="49">
        <v>449</v>
      </c>
      <c r="D13" s="49">
        <v>102</v>
      </c>
      <c r="E13" s="49">
        <v>24</v>
      </c>
      <c r="F13" s="49">
        <f t="shared" si="0"/>
        <v>590</v>
      </c>
      <c r="G13" s="46" t="s">
        <v>85</v>
      </c>
    </row>
    <row r="14" spans="1:7" ht="15">
      <c r="A14" s="7" t="s">
        <v>6</v>
      </c>
      <c r="B14" s="32">
        <v>0</v>
      </c>
      <c r="C14" s="32">
        <v>92</v>
      </c>
      <c r="D14" s="32">
        <v>2</v>
      </c>
      <c r="E14" s="32">
        <v>66</v>
      </c>
      <c r="F14" s="32">
        <f t="shared" si="0"/>
        <v>160</v>
      </c>
      <c r="G14" s="46" t="s">
        <v>86</v>
      </c>
    </row>
    <row r="15" spans="1:7" ht="15">
      <c r="A15" s="6" t="s">
        <v>9</v>
      </c>
      <c r="B15" s="49">
        <v>261</v>
      </c>
      <c r="C15" s="49">
        <v>8588</v>
      </c>
      <c r="D15" s="49">
        <v>455</v>
      </c>
      <c r="E15" s="49">
        <v>1209</v>
      </c>
      <c r="F15" s="49">
        <f t="shared" si="0"/>
        <v>10513</v>
      </c>
      <c r="G15" s="46" t="s">
        <v>87</v>
      </c>
    </row>
    <row r="16" spans="1:7" ht="15">
      <c r="A16" s="7" t="s">
        <v>10</v>
      </c>
      <c r="B16" s="32">
        <v>0</v>
      </c>
      <c r="C16" s="32">
        <v>269</v>
      </c>
      <c r="D16" s="32">
        <v>31</v>
      </c>
      <c r="E16" s="32">
        <v>14</v>
      </c>
      <c r="F16" s="32">
        <f t="shared" si="0"/>
        <v>314</v>
      </c>
      <c r="G16" s="46" t="s">
        <v>88</v>
      </c>
    </row>
    <row r="17" spans="1:7" ht="15">
      <c r="A17" s="6" t="s">
        <v>32</v>
      </c>
      <c r="B17" s="49">
        <v>3</v>
      </c>
      <c r="C17" s="49">
        <v>695</v>
      </c>
      <c r="D17" s="49">
        <v>28</v>
      </c>
      <c r="E17" s="49">
        <v>82</v>
      </c>
      <c r="F17" s="49">
        <f t="shared" si="0"/>
        <v>808</v>
      </c>
      <c r="G17" s="46" t="s">
        <v>89</v>
      </c>
    </row>
    <row r="18" spans="1:7" ht="15">
      <c r="A18" s="7" t="s">
        <v>11</v>
      </c>
      <c r="B18" s="32">
        <v>16</v>
      </c>
      <c r="C18" s="32">
        <v>1475</v>
      </c>
      <c r="D18" s="32">
        <v>295</v>
      </c>
      <c r="E18" s="32">
        <v>230</v>
      </c>
      <c r="F18" s="32">
        <f t="shared" si="0"/>
        <v>2016</v>
      </c>
      <c r="G18" s="46" t="s">
        <v>90</v>
      </c>
    </row>
    <row r="19" spans="1:7" ht="15">
      <c r="A19" s="6" t="s">
        <v>12</v>
      </c>
      <c r="B19" s="49">
        <v>38</v>
      </c>
      <c r="C19" s="49">
        <v>126</v>
      </c>
      <c r="D19" s="49">
        <v>12</v>
      </c>
      <c r="E19" s="49">
        <v>73</v>
      </c>
      <c r="F19" s="49">
        <f t="shared" si="0"/>
        <v>249</v>
      </c>
      <c r="G19" s="46" t="s">
        <v>91</v>
      </c>
    </row>
    <row r="20" spans="1:7" ht="15">
      <c r="A20" s="7" t="s">
        <v>13</v>
      </c>
      <c r="B20" s="32">
        <v>0</v>
      </c>
      <c r="C20" s="32">
        <v>526</v>
      </c>
      <c r="D20" s="32">
        <v>45</v>
      </c>
      <c r="E20" s="32">
        <v>106</v>
      </c>
      <c r="F20" s="32">
        <f t="shared" si="0"/>
        <v>677</v>
      </c>
      <c r="G20" s="46" t="s">
        <v>92</v>
      </c>
    </row>
    <row r="21" spans="1:7" ht="15">
      <c r="A21" s="6" t="s">
        <v>14</v>
      </c>
      <c r="B21" s="49">
        <v>59</v>
      </c>
      <c r="C21" s="49">
        <v>2461</v>
      </c>
      <c r="D21" s="49">
        <v>158</v>
      </c>
      <c r="E21" s="49">
        <v>279</v>
      </c>
      <c r="F21" s="49">
        <f t="shared" si="0"/>
        <v>2957</v>
      </c>
      <c r="G21" s="46" t="s">
        <v>93</v>
      </c>
    </row>
    <row r="22" spans="1:7" ht="15">
      <c r="A22" s="7" t="s">
        <v>15</v>
      </c>
      <c r="B22" s="32">
        <v>3</v>
      </c>
      <c r="C22" s="32">
        <v>898</v>
      </c>
      <c r="D22" s="32">
        <v>23</v>
      </c>
      <c r="E22" s="32">
        <v>130</v>
      </c>
      <c r="F22" s="32">
        <f t="shared" si="0"/>
        <v>1054</v>
      </c>
      <c r="G22" s="46" t="s">
        <v>94</v>
      </c>
    </row>
    <row r="23" spans="1:7" ht="15">
      <c r="A23" s="6" t="s">
        <v>16</v>
      </c>
      <c r="B23" s="49">
        <v>10</v>
      </c>
      <c r="C23" s="49">
        <v>312</v>
      </c>
      <c r="D23" s="49">
        <v>45</v>
      </c>
      <c r="E23" s="49">
        <v>82</v>
      </c>
      <c r="F23" s="49">
        <f t="shared" si="0"/>
        <v>449</v>
      </c>
      <c r="G23" s="46" t="s">
        <v>95</v>
      </c>
    </row>
    <row r="24" spans="1:7" ht="15">
      <c r="A24" s="7" t="s">
        <v>17</v>
      </c>
      <c r="B24" s="32">
        <v>6</v>
      </c>
      <c r="C24" s="32">
        <v>105</v>
      </c>
      <c r="D24" s="32">
        <v>1</v>
      </c>
      <c r="E24" s="32">
        <v>103</v>
      </c>
      <c r="F24" s="32">
        <f t="shared" si="0"/>
        <v>215</v>
      </c>
      <c r="G24" s="46" t="s">
        <v>96</v>
      </c>
    </row>
    <row r="25" spans="1:7" ht="15">
      <c r="A25" s="6" t="s">
        <v>18</v>
      </c>
      <c r="B25" s="49">
        <v>108</v>
      </c>
      <c r="C25" s="49">
        <v>791</v>
      </c>
      <c r="D25" s="49">
        <v>353</v>
      </c>
      <c r="E25" s="49">
        <v>83</v>
      </c>
      <c r="F25" s="49">
        <f t="shared" si="0"/>
        <v>1335</v>
      </c>
      <c r="G25" s="46" t="s">
        <v>97</v>
      </c>
    </row>
    <row r="26" spans="1:7" ht="15">
      <c r="A26" s="7" t="s">
        <v>19</v>
      </c>
      <c r="B26" s="32">
        <v>33</v>
      </c>
      <c r="C26" s="32">
        <v>77</v>
      </c>
      <c r="D26" s="32">
        <v>9</v>
      </c>
      <c r="E26" s="32">
        <v>221</v>
      </c>
      <c r="F26" s="32">
        <f t="shared" si="0"/>
        <v>340</v>
      </c>
      <c r="G26" s="46" t="s">
        <v>98</v>
      </c>
    </row>
    <row r="27" spans="1:7" ht="15">
      <c r="A27" s="6" t="s">
        <v>20</v>
      </c>
      <c r="B27" s="49">
        <v>2</v>
      </c>
      <c r="C27" s="49">
        <v>632</v>
      </c>
      <c r="D27" s="49">
        <v>33</v>
      </c>
      <c r="E27" s="49">
        <v>126</v>
      </c>
      <c r="F27" s="49">
        <f t="shared" si="0"/>
        <v>793</v>
      </c>
      <c r="G27" s="46" t="s">
        <v>99</v>
      </c>
    </row>
    <row r="28" spans="1:7" ht="15">
      <c r="A28" s="7" t="s">
        <v>21</v>
      </c>
      <c r="B28" s="32">
        <v>22</v>
      </c>
      <c r="C28" s="32">
        <v>395</v>
      </c>
      <c r="D28" s="32">
        <v>23</v>
      </c>
      <c r="E28" s="32">
        <v>50</v>
      </c>
      <c r="F28" s="32">
        <f t="shared" si="0"/>
        <v>490</v>
      </c>
      <c r="G28" s="46" t="s">
        <v>100</v>
      </c>
    </row>
    <row r="29" spans="1:7" ht="15">
      <c r="A29" s="6" t="s">
        <v>22</v>
      </c>
      <c r="B29" s="49">
        <v>38</v>
      </c>
      <c r="C29" s="49">
        <v>326</v>
      </c>
      <c r="D29" s="49">
        <v>50</v>
      </c>
      <c r="E29" s="49">
        <v>2262</v>
      </c>
      <c r="F29" s="49">
        <f t="shared" si="0"/>
        <v>2676</v>
      </c>
      <c r="G29" s="46" t="s">
        <v>101</v>
      </c>
    </row>
    <row r="30" spans="1:7" ht="15">
      <c r="A30" s="7" t="s">
        <v>23</v>
      </c>
      <c r="B30" s="32">
        <v>0</v>
      </c>
      <c r="C30" s="32">
        <v>345</v>
      </c>
      <c r="D30" s="32">
        <v>237</v>
      </c>
      <c r="E30" s="32">
        <v>99</v>
      </c>
      <c r="F30" s="32">
        <f t="shared" si="0"/>
        <v>681</v>
      </c>
      <c r="G30" s="46" t="s">
        <v>102</v>
      </c>
    </row>
    <row r="31" spans="1:7" ht="15">
      <c r="A31" s="6" t="s">
        <v>24</v>
      </c>
      <c r="B31" s="49">
        <v>53</v>
      </c>
      <c r="C31" s="49">
        <v>208</v>
      </c>
      <c r="D31" s="49">
        <v>57</v>
      </c>
      <c r="E31" s="49">
        <v>118</v>
      </c>
      <c r="F31" s="49">
        <f t="shared" si="0"/>
        <v>436</v>
      </c>
      <c r="G31" s="46" t="s">
        <v>103</v>
      </c>
    </row>
    <row r="32" spans="1:7" ht="15">
      <c r="A32" s="7" t="s">
        <v>25</v>
      </c>
      <c r="B32" s="32">
        <v>0</v>
      </c>
      <c r="C32" s="32">
        <v>142</v>
      </c>
      <c r="D32" s="32">
        <v>98</v>
      </c>
      <c r="E32" s="32">
        <v>42</v>
      </c>
      <c r="F32" s="32">
        <f t="shared" si="0"/>
        <v>282</v>
      </c>
      <c r="G32" s="46" t="s">
        <v>104</v>
      </c>
    </row>
    <row r="33" spans="1:7" ht="15">
      <c r="A33" s="6" t="s">
        <v>26</v>
      </c>
      <c r="B33" s="49">
        <v>3</v>
      </c>
      <c r="C33" s="49">
        <v>53</v>
      </c>
      <c r="D33" s="49">
        <v>0</v>
      </c>
      <c r="E33" s="49">
        <v>106</v>
      </c>
      <c r="F33" s="49">
        <f t="shared" si="0"/>
        <v>162</v>
      </c>
      <c r="G33" s="46" t="s">
        <v>105</v>
      </c>
    </row>
    <row r="34" spans="1:7" ht="15">
      <c r="A34" s="7" t="s">
        <v>27</v>
      </c>
      <c r="B34" s="32">
        <v>0</v>
      </c>
      <c r="C34" s="32">
        <v>68</v>
      </c>
      <c r="D34" s="32">
        <v>264</v>
      </c>
      <c r="E34" s="32">
        <v>13</v>
      </c>
      <c r="F34" s="32">
        <f t="shared" si="0"/>
        <v>345</v>
      </c>
      <c r="G34" s="46" t="s">
        <v>106</v>
      </c>
    </row>
    <row r="35" spans="1:7" ht="15">
      <c r="A35" s="6" t="s">
        <v>28</v>
      </c>
      <c r="B35" s="49">
        <v>0</v>
      </c>
      <c r="C35" s="49">
        <v>309</v>
      </c>
      <c r="D35" s="49">
        <v>4</v>
      </c>
      <c r="E35" s="49">
        <v>15</v>
      </c>
      <c r="F35" s="49">
        <f t="shared" si="0"/>
        <v>328</v>
      </c>
      <c r="G35" s="46" t="s">
        <v>107</v>
      </c>
    </row>
    <row r="36" spans="1:7" ht="15">
      <c r="A36" s="7" t="s">
        <v>29</v>
      </c>
      <c r="B36" s="32">
        <v>3</v>
      </c>
      <c r="C36" s="32">
        <v>761</v>
      </c>
      <c r="D36" s="32">
        <v>22</v>
      </c>
      <c r="E36" s="32">
        <v>241</v>
      </c>
      <c r="F36" s="32">
        <f t="shared" si="0"/>
        <v>1027</v>
      </c>
      <c r="G36" s="46" t="s">
        <v>108</v>
      </c>
    </row>
    <row r="37" spans="1:7" ht="15">
      <c r="A37" s="6" t="s">
        <v>30</v>
      </c>
      <c r="B37" s="49">
        <v>14</v>
      </c>
      <c r="C37" s="49">
        <v>217</v>
      </c>
      <c r="D37" s="49">
        <v>7</v>
      </c>
      <c r="E37" s="49">
        <v>209</v>
      </c>
      <c r="F37" s="49">
        <f t="shared" si="0"/>
        <v>447</v>
      </c>
      <c r="G37" s="46" t="s">
        <v>109</v>
      </c>
    </row>
    <row r="38" spans="1:7" ht="15">
      <c r="A38" s="7" t="s">
        <v>31</v>
      </c>
      <c r="B38" s="32">
        <v>0</v>
      </c>
      <c r="C38" s="32">
        <v>85</v>
      </c>
      <c r="D38" s="32">
        <v>50</v>
      </c>
      <c r="E38" s="32">
        <v>35</v>
      </c>
      <c r="F38" s="32">
        <f t="shared" si="0"/>
        <v>170</v>
      </c>
      <c r="G38" s="46" t="s">
        <v>110</v>
      </c>
    </row>
    <row r="39" spans="1:7">
      <c r="A39" s="20"/>
      <c r="B39" s="19"/>
      <c r="C39" s="19"/>
      <c r="D39" s="19"/>
      <c r="E39" s="19"/>
      <c r="F39" s="19"/>
    </row>
    <row r="40" spans="1:7" ht="30" customHeight="1">
      <c r="A40" s="17" t="s">
        <v>33</v>
      </c>
      <c r="B40" s="2">
        <f>SUM(B7:B38)</f>
        <v>779</v>
      </c>
      <c r="C40" s="2">
        <f>SUM(C7:C38)</f>
        <v>21851</v>
      </c>
      <c r="D40" s="2">
        <f>SUM(D7:D38)</f>
        <v>2520</v>
      </c>
      <c r="E40" s="2">
        <f>SUM(E7:E38)</f>
        <v>6955</v>
      </c>
      <c r="F40" s="2">
        <f>SUM(F7:F38)</f>
        <v>32105</v>
      </c>
    </row>
    <row r="41" spans="1:7">
      <c r="A41" s="18"/>
      <c r="B41" s="51">
        <f>B40*100/$F$40</f>
        <v>2.4264133312568137</v>
      </c>
      <c r="C41" s="51">
        <f t="shared" ref="C41:E41" si="1">C40*100/$F$40</f>
        <v>68.061049680735081</v>
      </c>
      <c r="D41" s="51">
        <f t="shared" si="1"/>
        <v>7.8492446659398851</v>
      </c>
      <c r="E41" s="51">
        <f t="shared" si="1"/>
        <v>21.663292322068212</v>
      </c>
      <c r="F41" s="51">
        <f>SUM(B41:E41)</f>
        <v>99.999999999999986</v>
      </c>
    </row>
    <row r="42" spans="1:7">
      <c r="A42" s="18"/>
      <c r="B42" s="18"/>
      <c r="C42" s="18"/>
      <c r="D42" s="18"/>
      <c r="E42" s="18"/>
      <c r="F42" s="18"/>
    </row>
    <row r="43" spans="1:7">
      <c r="A43" s="18"/>
      <c r="B43" s="18"/>
      <c r="C43" s="18"/>
      <c r="D43" s="18"/>
      <c r="E43" s="18"/>
      <c r="F43" s="18"/>
    </row>
    <row r="44" spans="1:7">
      <c r="A44" s="18"/>
      <c r="B44" s="18"/>
      <c r="C44" s="18"/>
      <c r="D44" s="18"/>
      <c r="E44" s="18"/>
      <c r="F44" s="18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rintOptions horizontalCentered="1"/>
  <pageMargins left="0.39370078740157483" right="0.75" top="0.6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2"/>
  <sheetViews>
    <sheetView zoomScaleNormal="100" workbookViewId="0">
      <selection activeCell="F5" sqref="F5"/>
    </sheetView>
  </sheetViews>
  <sheetFormatPr baseColWidth="10" defaultRowHeight="12.75"/>
  <cols>
    <col min="1" max="1" width="21.28515625" customWidth="1"/>
    <col min="2" max="2" width="13.7109375" customWidth="1"/>
    <col min="3" max="3" width="11.42578125" customWidth="1"/>
    <col min="4" max="4" width="11" customWidth="1"/>
    <col min="5" max="5" width="11.42578125" style="47"/>
  </cols>
  <sheetData>
    <row r="2" spans="1:13" ht="17.25">
      <c r="A2" s="54" t="s">
        <v>126</v>
      </c>
      <c r="B2" s="54"/>
      <c r="C2" s="54"/>
      <c r="D2" s="54"/>
      <c r="F2" s="52"/>
      <c r="G2" s="52"/>
      <c r="H2" s="52"/>
      <c r="I2" s="52"/>
      <c r="J2" s="52"/>
      <c r="K2" s="52"/>
      <c r="L2" s="52"/>
      <c r="M2" s="52"/>
    </row>
    <row r="3" spans="1:13" ht="14.25" customHeight="1">
      <c r="A3" s="54" t="s">
        <v>127</v>
      </c>
      <c r="B3" s="54"/>
      <c r="C3" s="54"/>
      <c r="D3" s="54"/>
      <c r="F3" s="52"/>
      <c r="G3" s="52"/>
      <c r="H3" s="52"/>
      <c r="I3" s="52"/>
      <c r="J3" s="52"/>
      <c r="K3" s="52"/>
      <c r="L3" s="52"/>
      <c r="M3" s="52"/>
    </row>
    <row r="5" spans="1:13" ht="15" customHeight="1">
      <c r="A5" s="84" t="s">
        <v>57</v>
      </c>
      <c r="B5" s="84" t="s">
        <v>60</v>
      </c>
      <c r="C5" s="84" t="s">
        <v>46</v>
      </c>
      <c r="D5" s="85" t="s">
        <v>33</v>
      </c>
    </row>
    <row r="6" spans="1:13" ht="15" customHeight="1">
      <c r="A6" s="84"/>
      <c r="B6" s="84"/>
      <c r="C6" s="84"/>
      <c r="D6" s="85"/>
    </row>
    <row r="8" spans="1:13" ht="15">
      <c r="A8" s="6" t="s">
        <v>1</v>
      </c>
      <c r="B8" s="49">
        <v>532</v>
      </c>
      <c r="C8" s="49">
        <v>265</v>
      </c>
      <c r="D8" s="49">
        <f t="shared" ref="D8:D13" si="0">SUM(B8:C8)</f>
        <v>797</v>
      </c>
      <c r="E8" s="46" t="s">
        <v>79</v>
      </c>
    </row>
    <row r="9" spans="1:13" ht="15">
      <c r="A9" s="7" t="s">
        <v>2</v>
      </c>
      <c r="B9" s="32">
        <v>236</v>
      </c>
      <c r="C9" s="32">
        <v>224</v>
      </c>
      <c r="D9" s="32">
        <f t="shared" si="0"/>
        <v>460</v>
      </c>
      <c r="E9" s="46" t="s">
        <v>80</v>
      </c>
    </row>
    <row r="10" spans="1:13" ht="15">
      <c r="A10" s="6" t="s">
        <v>3</v>
      </c>
      <c r="B10" s="49">
        <v>404</v>
      </c>
      <c r="C10" s="49">
        <v>32</v>
      </c>
      <c r="D10" s="49">
        <f t="shared" si="0"/>
        <v>436</v>
      </c>
      <c r="E10" s="46" t="s">
        <v>81</v>
      </c>
    </row>
    <row r="11" spans="1:13" ht="15">
      <c r="A11" s="7" t="s">
        <v>4</v>
      </c>
      <c r="B11" s="32">
        <v>47</v>
      </c>
      <c r="C11" s="32">
        <v>39</v>
      </c>
      <c r="D11" s="32">
        <f t="shared" si="0"/>
        <v>86</v>
      </c>
      <c r="E11" s="46" t="s">
        <v>82</v>
      </c>
    </row>
    <row r="12" spans="1:13" ht="15">
      <c r="A12" s="6" t="s">
        <v>7</v>
      </c>
      <c r="B12" s="49">
        <v>366</v>
      </c>
      <c r="C12" s="49">
        <v>131</v>
      </c>
      <c r="D12" s="49">
        <f t="shared" si="0"/>
        <v>497</v>
      </c>
      <c r="E12" s="46" t="s">
        <v>83</v>
      </c>
    </row>
    <row r="13" spans="1:13" ht="15">
      <c r="A13" s="7" t="s">
        <v>8</v>
      </c>
      <c r="B13" s="32">
        <v>119</v>
      </c>
      <c r="C13" s="32">
        <v>196</v>
      </c>
      <c r="D13" s="32">
        <f t="shared" si="0"/>
        <v>315</v>
      </c>
      <c r="E13" s="46" t="s">
        <v>84</v>
      </c>
    </row>
    <row r="14" spans="1:13" ht="15">
      <c r="A14" s="6" t="s">
        <v>5</v>
      </c>
      <c r="B14" s="49">
        <v>236</v>
      </c>
      <c r="C14" s="49">
        <v>354</v>
      </c>
      <c r="D14" s="49">
        <f>SUM(B14:C14)</f>
        <v>590</v>
      </c>
      <c r="E14" s="46" t="s">
        <v>85</v>
      </c>
    </row>
    <row r="15" spans="1:13" ht="15">
      <c r="A15" s="7" t="s">
        <v>6</v>
      </c>
      <c r="B15" s="32">
        <v>109</v>
      </c>
      <c r="C15" s="32">
        <v>51</v>
      </c>
      <c r="D15" s="32">
        <f>SUM(B15:C15)</f>
        <v>160</v>
      </c>
      <c r="E15" s="46" t="s">
        <v>86</v>
      </c>
    </row>
    <row r="16" spans="1:13" ht="15">
      <c r="A16" s="6" t="s">
        <v>9</v>
      </c>
      <c r="B16" s="49">
        <v>4908</v>
      </c>
      <c r="C16" s="49">
        <v>5605</v>
      </c>
      <c r="D16" s="49">
        <f t="shared" ref="D16:D23" si="1">SUM(B16:C16)</f>
        <v>10513</v>
      </c>
      <c r="E16" s="46" t="s">
        <v>87</v>
      </c>
    </row>
    <row r="17" spans="1:5" ht="15">
      <c r="A17" s="7" t="s">
        <v>10</v>
      </c>
      <c r="B17" s="32">
        <v>85</v>
      </c>
      <c r="C17" s="32">
        <v>229</v>
      </c>
      <c r="D17" s="32">
        <f t="shared" si="1"/>
        <v>314</v>
      </c>
      <c r="E17" s="46" t="s">
        <v>88</v>
      </c>
    </row>
    <row r="18" spans="1:5" ht="15">
      <c r="A18" s="6" t="s">
        <v>32</v>
      </c>
      <c r="B18" s="49">
        <v>441</v>
      </c>
      <c r="C18" s="49">
        <v>367</v>
      </c>
      <c r="D18" s="49">
        <f t="shared" si="1"/>
        <v>808</v>
      </c>
      <c r="E18" s="46" t="s">
        <v>89</v>
      </c>
    </row>
    <row r="19" spans="1:5" ht="15">
      <c r="A19" s="7" t="s">
        <v>11</v>
      </c>
      <c r="B19" s="32">
        <v>1212</v>
      </c>
      <c r="C19" s="32">
        <v>804</v>
      </c>
      <c r="D19" s="32">
        <f t="shared" si="1"/>
        <v>2016</v>
      </c>
      <c r="E19" s="46" t="s">
        <v>90</v>
      </c>
    </row>
    <row r="20" spans="1:5" ht="15">
      <c r="A20" s="6" t="s">
        <v>12</v>
      </c>
      <c r="B20" s="49">
        <v>97</v>
      </c>
      <c r="C20" s="49">
        <v>152</v>
      </c>
      <c r="D20" s="49">
        <f t="shared" si="1"/>
        <v>249</v>
      </c>
      <c r="E20" s="46" t="s">
        <v>91</v>
      </c>
    </row>
    <row r="21" spans="1:5" ht="15">
      <c r="A21" s="7" t="s">
        <v>13</v>
      </c>
      <c r="B21" s="32">
        <v>107</v>
      </c>
      <c r="C21" s="32">
        <v>570</v>
      </c>
      <c r="D21" s="32">
        <f t="shared" si="1"/>
        <v>677</v>
      </c>
      <c r="E21" s="46" t="s">
        <v>92</v>
      </c>
    </row>
    <row r="22" spans="1:5" ht="15">
      <c r="A22" s="6" t="s">
        <v>14</v>
      </c>
      <c r="B22" s="49">
        <v>1153</v>
      </c>
      <c r="C22" s="49">
        <v>1804</v>
      </c>
      <c r="D22" s="49">
        <f t="shared" si="1"/>
        <v>2957</v>
      </c>
      <c r="E22" s="46" t="s">
        <v>93</v>
      </c>
    </row>
    <row r="23" spans="1:5" ht="15">
      <c r="A23" s="7" t="s">
        <v>15</v>
      </c>
      <c r="B23" s="32">
        <v>484</v>
      </c>
      <c r="C23" s="32">
        <v>570</v>
      </c>
      <c r="D23" s="32">
        <f t="shared" si="1"/>
        <v>1054</v>
      </c>
      <c r="E23" s="46" t="s">
        <v>94</v>
      </c>
    </row>
    <row r="24" spans="1:5" ht="15">
      <c r="A24" s="6" t="s">
        <v>16</v>
      </c>
      <c r="B24" s="49">
        <v>218</v>
      </c>
      <c r="C24" s="49">
        <v>231</v>
      </c>
      <c r="D24" s="49">
        <f t="shared" ref="D24:D38" si="2">SUM(B24:C24)</f>
        <v>449</v>
      </c>
      <c r="E24" s="46" t="s">
        <v>95</v>
      </c>
    </row>
    <row r="25" spans="1:5" ht="16.5" customHeight="1">
      <c r="A25" s="7" t="s">
        <v>17</v>
      </c>
      <c r="B25" s="32">
        <v>157</v>
      </c>
      <c r="C25" s="32">
        <v>58</v>
      </c>
      <c r="D25" s="32">
        <f t="shared" si="2"/>
        <v>215</v>
      </c>
      <c r="E25" s="46" t="s">
        <v>96</v>
      </c>
    </row>
    <row r="26" spans="1:5" ht="15">
      <c r="A26" s="6" t="s">
        <v>18</v>
      </c>
      <c r="B26" s="49">
        <v>941</v>
      </c>
      <c r="C26" s="49">
        <v>394</v>
      </c>
      <c r="D26" s="49">
        <f t="shared" si="2"/>
        <v>1335</v>
      </c>
      <c r="E26" s="46" t="s">
        <v>97</v>
      </c>
    </row>
    <row r="27" spans="1:5" ht="15">
      <c r="A27" s="7" t="s">
        <v>19</v>
      </c>
      <c r="B27" s="32">
        <v>271</v>
      </c>
      <c r="C27" s="32">
        <v>69</v>
      </c>
      <c r="D27" s="32">
        <f t="shared" si="2"/>
        <v>340</v>
      </c>
      <c r="E27" s="46" t="s">
        <v>98</v>
      </c>
    </row>
    <row r="28" spans="1:5" ht="15">
      <c r="A28" s="6" t="s">
        <v>20</v>
      </c>
      <c r="B28" s="49">
        <v>321</v>
      </c>
      <c r="C28" s="49">
        <v>472</v>
      </c>
      <c r="D28" s="49">
        <f t="shared" si="2"/>
        <v>793</v>
      </c>
      <c r="E28" s="46" t="s">
        <v>99</v>
      </c>
    </row>
    <row r="29" spans="1:5" ht="15">
      <c r="A29" s="7" t="s">
        <v>21</v>
      </c>
      <c r="B29" s="32">
        <v>163</v>
      </c>
      <c r="C29" s="32">
        <v>327</v>
      </c>
      <c r="D29" s="32">
        <f t="shared" si="2"/>
        <v>490</v>
      </c>
      <c r="E29" s="46" t="s">
        <v>100</v>
      </c>
    </row>
    <row r="30" spans="1:5" ht="15">
      <c r="A30" s="6" t="s">
        <v>22</v>
      </c>
      <c r="B30" s="49">
        <v>2482</v>
      </c>
      <c r="C30" s="49">
        <v>194</v>
      </c>
      <c r="D30" s="49">
        <f t="shared" si="2"/>
        <v>2676</v>
      </c>
      <c r="E30" s="46" t="s">
        <v>101</v>
      </c>
    </row>
    <row r="31" spans="1:5" ht="15">
      <c r="A31" s="7" t="s">
        <v>23</v>
      </c>
      <c r="B31" s="32">
        <v>400</v>
      </c>
      <c r="C31" s="32">
        <v>281</v>
      </c>
      <c r="D31" s="32">
        <f t="shared" si="2"/>
        <v>681</v>
      </c>
      <c r="E31" s="46" t="s">
        <v>102</v>
      </c>
    </row>
    <row r="32" spans="1:5" ht="15">
      <c r="A32" s="6" t="s">
        <v>24</v>
      </c>
      <c r="B32" s="49">
        <v>136</v>
      </c>
      <c r="C32" s="49">
        <v>300</v>
      </c>
      <c r="D32" s="49">
        <f t="shared" si="2"/>
        <v>436</v>
      </c>
      <c r="E32" s="46" t="s">
        <v>103</v>
      </c>
    </row>
    <row r="33" spans="1:5" ht="15">
      <c r="A33" s="7" t="s">
        <v>25</v>
      </c>
      <c r="B33" s="32">
        <v>118</v>
      </c>
      <c r="C33" s="32">
        <v>164</v>
      </c>
      <c r="D33" s="32">
        <f t="shared" si="2"/>
        <v>282</v>
      </c>
      <c r="E33" s="46" t="s">
        <v>104</v>
      </c>
    </row>
    <row r="34" spans="1:5" ht="15">
      <c r="A34" s="6" t="s">
        <v>26</v>
      </c>
      <c r="B34" s="49">
        <v>128</v>
      </c>
      <c r="C34" s="49">
        <v>34</v>
      </c>
      <c r="D34" s="49">
        <f t="shared" si="2"/>
        <v>162</v>
      </c>
      <c r="E34" s="46" t="s">
        <v>105</v>
      </c>
    </row>
    <row r="35" spans="1:5" ht="15">
      <c r="A35" s="7" t="s">
        <v>27</v>
      </c>
      <c r="B35" s="32">
        <v>313</v>
      </c>
      <c r="C35" s="32">
        <v>32</v>
      </c>
      <c r="D35" s="32">
        <f t="shared" si="2"/>
        <v>345</v>
      </c>
      <c r="E35" s="46" t="s">
        <v>106</v>
      </c>
    </row>
    <row r="36" spans="1:5" ht="15">
      <c r="A36" s="6" t="s">
        <v>28</v>
      </c>
      <c r="B36" s="49">
        <v>67</v>
      </c>
      <c r="C36" s="49">
        <v>261</v>
      </c>
      <c r="D36" s="49">
        <f t="shared" si="2"/>
        <v>328</v>
      </c>
      <c r="E36" s="46" t="s">
        <v>107</v>
      </c>
    </row>
    <row r="37" spans="1:5" ht="15">
      <c r="A37" s="7" t="s">
        <v>29</v>
      </c>
      <c r="B37" s="32">
        <v>500</v>
      </c>
      <c r="C37" s="32">
        <v>527</v>
      </c>
      <c r="D37" s="32">
        <f t="shared" si="2"/>
        <v>1027</v>
      </c>
      <c r="E37" s="46" t="s">
        <v>108</v>
      </c>
    </row>
    <row r="38" spans="1:5" ht="15">
      <c r="A38" s="6" t="s">
        <v>30</v>
      </c>
      <c r="B38" s="49">
        <v>305</v>
      </c>
      <c r="C38" s="49">
        <v>142</v>
      </c>
      <c r="D38" s="49">
        <f t="shared" si="2"/>
        <v>447</v>
      </c>
      <c r="E38" s="46" t="s">
        <v>109</v>
      </c>
    </row>
    <row r="39" spans="1:5" ht="15">
      <c r="A39" s="7" t="s">
        <v>31</v>
      </c>
      <c r="B39" s="32">
        <v>43</v>
      </c>
      <c r="C39" s="32">
        <v>127</v>
      </c>
      <c r="D39" s="32">
        <f>SUM(B39:C39)</f>
        <v>170</v>
      </c>
      <c r="E39" s="46" t="s">
        <v>110</v>
      </c>
    </row>
    <row r="40" spans="1:5">
      <c r="B40" s="48"/>
      <c r="C40" s="48"/>
      <c r="D40" s="48"/>
    </row>
    <row r="41" spans="1:5" ht="15">
      <c r="A41" s="12" t="s">
        <v>61</v>
      </c>
      <c r="B41" s="53">
        <f>B8+B9+B10+B11+B12+B13+B14+B15+B16+B18+B17+B19+B20+B21+B22+B23+B24+B25+B26+B27+B28+B29+B30+B31+B32+B33+B34+B35+B36+B37+B38+B39</f>
        <v>17099</v>
      </c>
      <c r="C41" s="53">
        <f>C8+C9+C10+C11+C12+C13+C14+C15+C16+C18+C17+C19+C20+C21+C22+C23+C24+C25+C26+C27+C28+C29+C30+C31+C32+C33+C34+C35+C36+C37+C38+C39</f>
        <v>15006</v>
      </c>
      <c r="D41" s="53">
        <f>D8+D9+D10+D11+D12+D13+D14+D15+D16+D17+D18+D19+D20+D21+D22+D23+D24+D25+D26+D27+D28+D29+D30+D31+D32+D33+D34+D35+D36+D37+D38+D39</f>
        <v>32105</v>
      </c>
    </row>
    <row r="42" spans="1:5">
      <c r="B42" s="50">
        <f>B41*100/$D$41</f>
        <v>53.25961688210559</v>
      </c>
      <c r="C42" s="50">
        <f>C41*100/$D$41</f>
        <v>46.74038311789441</v>
      </c>
      <c r="D42" s="55">
        <f>SUM(B42:C42)</f>
        <v>100</v>
      </c>
    </row>
  </sheetData>
  <mergeCells count="4">
    <mergeCell ref="A5:A6"/>
    <mergeCell ref="B5:B6"/>
    <mergeCell ref="C5:C6"/>
    <mergeCell ref="D5:D6"/>
  </mergeCells>
  <phoneticPr fontId="0" type="noConversion"/>
  <printOptions horizontalCentered="1"/>
  <pageMargins left="0.39370078740157483" right="0.75" top="0.62" bottom="1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F52"/>
  <sheetViews>
    <sheetView zoomScaleNormal="100" workbookViewId="0">
      <selection activeCell="F3" sqref="F3"/>
    </sheetView>
  </sheetViews>
  <sheetFormatPr baseColWidth="10" defaultRowHeight="12.75"/>
  <cols>
    <col min="1" max="1" width="16.42578125" customWidth="1"/>
    <col min="2" max="2" width="16.85546875" customWidth="1"/>
    <col min="3" max="3" width="18" bestFit="1" customWidth="1"/>
    <col min="4" max="4" width="13.28515625" bestFit="1" customWidth="1"/>
    <col min="5" max="5" width="22.28515625" bestFit="1" customWidth="1"/>
    <col min="6" max="6" width="10.28515625" customWidth="1"/>
  </cols>
  <sheetData>
    <row r="3" spans="1:6" ht="17.25">
      <c r="A3" s="52" t="s">
        <v>119</v>
      </c>
      <c r="B3" s="43"/>
      <c r="C3" s="43"/>
      <c r="D3" s="43"/>
      <c r="E3" s="43"/>
      <c r="F3" s="58"/>
    </row>
    <row r="4" spans="1:6" ht="15.75" customHeight="1"/>
    <row r="5" spans="1:6" ht="17.25" customHeight="1">
      <c r="A5" s="81" t="s">
        <v>62</v>
      </c>
      <c r="B5" s="81" t="s">
        <v>36</v>
      </c>
      <c r="C5" s="80" t="s">
        <v>75</v>
      </c>
      <c r="D5" s="80" t="s">
        <v>35</v>
      </c>
      <c r="E5" s="81" t="s">
        <v>34</v>
      </c>
      <c r="F5" s="86" t="s">
        <v>33</v>
      </c>
    </row>
    <row r="6" spans="1:6" ht="23.25" customHeight="1">
      <c r="A6" s="81"/>
      <c r="B6" s="81"/>
      <c r="C6" s="80"/>
      <c r="D6" s="80"/>
      <c r="E6" s="81"/>
      <c r="F6" s="86"/>
    </row>
    <row r="8" spans="1:6" ht="15">
      <c r="A8" s="9">
        <v>1971</v>
      </c>
      <c r="B8" s="49">
        <v>0</v>
      </c>
      <c r="C8" s="49">
        <v>24</v>
      </c>
      <c r="D8" s="49">
        <v>0</v>
      </c>
      <c r="E8" s="49">
        <v>0</v>
      </c>
      <c r="F8" s="49">
        <f t="shared" ref="F8:F45" si="0">SUM(B8:E8)</f>
        <v>24</v>
      </c>
    </row>
    <row r="9" spans="1:6" ht="15">
      <c r="A9" s="10">
        <v>1972</v>
      </c>
      <c r="B9" s="32">
        <v>0</v>
      </c>
      <c r="C9" s="32">
        <v>28</v>
      </c>
      <c r="D9" s="32">
        <v>0</v>
      </c>
      <c r="E9" s="32">
        <v>0</v>
      </c>
      <c r="F9" s="56">
        <f t="shared" si="0"/>
        <v>28</v>
      </c>
    </row>
    <row r="10" spans="1:6" ht="15">
      <c r="A10" s="9">
        <v>1973</v>
      </c>
      <c r="B10" s="49">
        <v>0</v>
      </c>
      <c r="C10" s="49">
        <v>23</v>
      </c>
      <c r="D10" s="49">
        <v>0</v>
      </c>
      <c r="E10" s="49">
        <v>0</v>
      </c>
      <c r="F10" s="49">
        <f t="shared" si="0"/>
        <v>23</v>
      </c>
    </row>
    <row r="11" spans="1:6" ht="15">
      <c r="A11" s="10">
        <v>1974</v>
      </c>
      <c r="B11" s="32">
        <v>0</v>
      </c>
      <c r="C11" s="32">
        <v>34</v>
      </c>
      <c r="D11" s="32">
        <v>0</v>
      </c>
      <c r="E11" s="32">
        <v>0</v>
      </c>
      <c r="F11" s="56">
        <f t="shared" si="0"/>
        <v>34</v>
      </c>
    </row>
    <row r="12" spans="1:6" ht="15">
      <c r="A12" s="9">
        <v>1975</v>
      </c>
      <c r="B12" s="49">
        <v>0</v>
      </c>
      <c r="C12" s="49">
        <v>41</v>
      </c>
      <c r="D12" s="49">
        <v>0</v>
      </c>
      <c r="E12" s="49">
        <v>0</v>
      </c>
      <c r="F12" s="49">
        <f t="shared" si="0"/>
        <v>41</v>
      </c>
    </row>
    <row r="13" spans="1:6" ht="15">
      <c r="A13" s="10">
        <v>1976</v>
      </c>
      <c r="B13" s="32">
        <v>0</v>
      </c>
      <c r="C13" s="32">
        <v>39</v>
      </c>
      <c r="D13" s="32">
        <v>0</v>
      </c>
      <c r="E13" s="32">
        <v>0</v>
      </c>
      <c r="F13" s="56">
        <f t="shared" si="0"/>
        <v>39</v>
      </c>
    </row>
    <row r="14" spans="1:6" ht="15">
      <c r="A14" s="9">
        <v>1977</v>
      </c>
      <c r="B14" s="49">
        <v>0</v>
      </c>
      <c r="C14" s="49">
        <v>376</v>
      </c>
      <c r="D14" s="49">
        <v>0</v>
      </c>
      <c r="E14" s="49">
        <v>0</v>
      </c>
      <c r="F14" s="49">
        <f t="shared" si="0"/>
        <v>376</v>
      </c>
    </row>
    <row r="15" spans="1:6" ht="15">
      <c r="A15" s="10">
        <v>1978</v>
      </c>
      <c r="B15" s="32">
        <v>0</v>
      </c>
      <c r="C15" s="32">
        <v>444</v>
      </c>
      <c r="D15" s="32">
        <v>0</v>
      </c>
      <c r="E15" s="32">
        <v>0</v>
      </c>
      <c r="F15" s="56">
        <f t="shared" si="0"/>
        <v>444</v>
      </c>
    </row>
    <row r="16" spans="1:6" ht="15">
      <c r="A16" s="9">
        <v>1979</v>
      </c>
      <c r="B16" s="49">
        <v>0</v>
      </c>
      <c r="C16" s="49">
        <v>540</v>
      </c>
      <c r="D16" s="49">
        <v>0</v>
      </c>
      <c r="E16" s="49">
        <v>0</v>
      </c>
      <c r="F16" s="49">
        <f t="shared" si="0"/>
        <v>540</v>
      </c>
    </row>
    <row r="17" spans="1:6" ht="15">
      <c r="A17" s="10">
        <v>1980</v>
      </c>
      <c r="B17" s="32">
        <v>0</v>
      </c>
      <c r="C17" s="32">
        <v>493</v>
      </c>
      <c r="D17" s="32">
        <v>0</v>
      </c>
      <c r="E17" s="32">
        <v>0</v>
      </c>
      <c r="F17" s="56">
        <f t="shared" si="0"/>
        <v>493</v>
      </c>
    </row>
    <row r="18" spans="1:6" ht="15">
      <c r="A18" s="9">
        <v>1981</v>
      </c>
      <c r="B18" s="49">
        <v>0</v>
      </c>
      <c r="C18" s="49">
        <v>563</v>
      </c>
      <c r="D18" s="49">
        <v>0</v>
      </c>
      <c r="E18" s="49">
        <v>0</v>
      </c>
      <c r="F18" s="49">
        <f t="shared" si="0"/>
        <v>563</v>
      </c>
    </row>
    <row r="19" spans="1:6" ht="15">
      <c r="A19" s="10">
        <v>1982</v>
      </c>
      <c r="B19" s="32">
        <v>0</v>
      </c>
      <c r="C19" s="32">
        <v>518</v>
      </c>
      <c r="D19" s="32">
        <v>0</v>
      </c>
      <c r="E19" s="32">
        <v>0</v>
      </c>
      <c r="F19" s="56">
        <f t="shared" si="0"/>
        <v>518</v>
      </c>
    </row>
    <row r="20" spans="1:6" ht="15">
      <c r="A20" s="9">
        <v>1983</v>
      </c>
      <c r="B20" s="49">
        <v>0</v>
      </c>
      <c r="C20" s="49">
        <v>123</v>
      </c>
      <c r="D20" s="49">
        <v>0</v>
      </c>
      <c r="E20" s="49">
        <v>0</v>
      </c>
      <c r="F20" s="49">
        <f t="shared" si="0"/>
        <v>123</v>
      </c>
    </row>
    <row r="21" spans="1:6" ht="15">
      <c r="A21" s="10">
        <v>1984</v>
      </c>
      <c r="B21" s="32">
        <v>0</v>
      </c>
      <c r="C21" s="32">
        <v>427</v>
      </c>
      <c r="D21" s="32">
        <v>0</v>
      </c>
      <c r="E21" s="32">
        <v>0</v>
      </c>
      <c r="F21" s="56">
        <f t="shared" si="0"/>
        <v>427</v>
      </c>
    </row>
    <row r="22" spans="1:6" ht="15">
      <c r="A22" s="9">
        <v>1985</v>
      </c>
      <c r="B22" s="49">
        <v>0</v>
      </c>
      <c r="C22" s="49">
        <v>505</v>
      </c>
      <c r="D22" s="49">
        <v>0</v>
      </c>
      <c r="E22" s="49">
        <v>0</v>
      </c>
      <c r="F22" s="49">
        <f t="shared" si="0"/>
        <v>505</v>
      </c>
    </row>
    <row r="23" spans="1:6" ht="15">
      <c r="A23" s="10">
        <v>1986</v>
      </c>
      <c r="B23" s="32">
        <v>0</v>
      </c>
      <c r="C23" s="32">
        <v>714</v>
      </c>
      <c r="D23" s="32">
        <v>0</v>
      </c>
      <c r="E23" s="32">
        <v>0</v>
      </c>
      <c r="F23" s="56">
        <f t="shared" si="0"/>
        <v>714</v>
      </c>
    </row>
    <row r="24" spans="1:6" ht="15">
      <c r="A24" s="9">
        <v>1987</v>
      </c>
      <c r="B24" s="49">
        <v>0</v>
      </c>
      <c r="C24" s="49">
        <v>280</v>
      </c>
      <c r="D24" s="49">
        <v>0</v>
      </c>
      <c r="E24" s="49">
        <v>0</v>
      </c>
      <c r="F24" s="49">
        <f t="shared" si="0"/>
        <v>280</v>
      </c>
    </row>
    <row r="25" spans="1:6" ht="15">
      <c r="A25" s="10">
        <v>1988</v>
      </c>
      <c r="B25" s="32">
        <v>0</v>
      </c>
      <c r="C25" s="32">
        <v>256</v>
      </c>
      <c r="D25" s="32">
        <v>0</v>
      </c>
      <c r="E25" s="32">
        <v>0</v>
      </c>
      <c r="F25" s="56">
        <f t="shared" si="0"/>
        <v>256</v>
      </c>
    </row>
    <row r="26" spans="1:6" ht="15">
      <c r="A26" s="9">
        <v>1989</v>
      </c>
      <c r="B26" s="49">
        <v>0</v>
      </c>
      <c r="C26" s="49">
        <v>350</v>
      </c>
      <c r="D26" s="49">
        <v>0</v>
      </c>
      <c r="E26" s="49">
        <v>0</v>
      </c>
      <c r="F26" s="49">
        <f t="shared" si="0"/>
        <v>350</v>
      </c>
    </row>
    <row r="27" spans="1:6" ht="15">
      <c r="A27" s="10">
        <v>1990</v>
      </c>
      <c r="B27" s="32">
        <v>0</v>
      </c>
      <c r="C27" s="32">
        <v>482</v>
      </c>
      <c r="D27" s="32">
        <v>0</v>
      </c>
      <c r="E27" s="32">
        <v>0</v>
      </c>
      <c r="F27" s="56">
        <f t="shared" si="0"/>
        <v>482</v>
      </c>
    </row>
    <row r="28" spans="1:6" ht="15">
      <c r="A28" s="9">
        <v>1991</v>
      </c>
      <c r="B28" s="49">
        <v>0</v>
      </c>
      <c r="C28" s="49">
        <v>1122</v>
      </c>
      <c r="D28" s="49">
        <v>0</v>
      </c>
      <c r="E28" s="49">
        <v>0</v>
      </c>
      <c r="F28" s="49">
        <f t="shared" si="0"/>
        <v>1122</v>
      </c>
    </row>
    <row r="29" spans="1:6" ht="15">
      <c r="A29" s="10">
        <v>1992</v>
      </c>
      <c r="B29" s="32">
        <v>0</v>
      </c>
      <c r="C29" s="32">
        <v>1330</v>
      </c>
      <c r="D29" s="32">
        <v>0</v>
      </c>
      <c r="E29" s="32">
        <v>0</v>
      </c>
      <c r="F29" s="56">
        <f t="shared" si="0"/>
        <v>1330</v>
      </c>
    </row>
    <row r="30" spans="1:6" ht="15">
      <c r="A30" s="9">
        <v>1993</v>
      </c>
      <c r="B30" s="49">
        <v>0</v>
      </c>
      <c r="C30" s="49">
        <v>1746</v>
      </c>
      <c r="D30" s="49">
        <v>0</v>
      </c>
      <c r="E30" s="49">
        <v>0</v>
      </c>
      <c r="F30" s="49">
        <f t="shared" si="0"/>
        <v>1746</v>
      </c>
    </row>
    <row r="31" spans="1:6" ht="15">
      <c r="A31" s="10">
        <v>1994</v>
      </c>
      <c r="B31" s="32">
        <v>0</v>
      </c>
      <c r="C31" s="32">
        <v>1138</v>
      </c>
      <c r="D31" s="32">
        <v>0</v>
      </c>
      <c r="E31" s="32">
        <v>0</v>
      </c>
      <c r="F31" s="56">
        <f t="shared" si="0"/>
        <v>1138</v>
      </c>
    </row>
    <row r="32" spans="1:6" ht="15">
      <c r="A32" s="9">
        <v>1995</v>
      </c>
      <c r="B32" s="49">
        <v>0</v>
      </c>
      <c r="C32" s="49">
        <v>412</v>
      </c>
      <c r="D32" s="49">
        <v>0</v>
      </c>
      <c r="E32" s="49">
        <v>0</v>
      </c>
      <c r="F32" s="49">
        <f t="shared" si="0"/>
        <v>412</v>
      </c>
    </row>
    <row r="33" spans="1:6" ht="15">
      <c r="A33" s="10">
        <v>1996</v>
      </c>
      <c r="B33" s="32">
        <v>0</v>
      </c>
      <c r="C33" s="32">
        <v>438</v>
      </c>
      <c r="D33" s="32">
        <v>0</v>
      </c>
      <c r="E33" s="32">
        <v>0</v>
      </c>
      <c r="F33" s="56">
        <f t="shared" si="0"/>
        <v>438</v>
      </c>
    </row>
    <row r="34" spans="1:6" ht="15">
      <c r="A34" s="9">
        <v>1997</v>
      </c>
      <c r="B34" s="49">
        <v>0</v>
      </c>
      <c r="C34" s="49">
        <v>571</v>
      </c>
      <c r="D34" s="49">
        <v>0</v>
      </c>
      <c r="E34" s="49">
        <v>0</v>
      </c>
      <c r="F34" s="49">
        <f t="shared" si="0"/>
        <v>571</v>
      </c>
    </row>
    <row r="35" spans="1:6" ht="15">
      <c r="A35" s="10">
        <v>1998</v>
      </c>
      <c r="B35" s="32">
        <v>0</v>
      </c>
      <c r="C35" s="32">
        <v>816</v>
      </c>
      <c r="D35" s="32">
        <v>0</v>
      </c>
      <c r="E35" s="32">
        <v>0</v>
      </c>
      <c r="F35" s="56">
        <f t="shared" si="0"/>
        <v>816</v>
      </c>
    </row>
    <row r="36" spans="1:6" ht="15">
      <c r="A36" s="9">
        <v>1999</v>
      </c>
      <c r="B36" s="49">
        <v>0</v>
      </c>
      <c r="C36" s="49">
        <v>790</v>
      </c>
      <c r="D36" s="49">
        <v>0</v>
      </c>
      <c r="E36" s="49">
        <v>0</v>
      </c>
      <c r="F36" s="49">
        <f t="shared" si="0"/>
        <v>790</v>
      </c>
    </row>
    <row r="37" spans="1:6" ht="15">
      <c r="A37" s="10">
        <v>2000</v>
      </c>
      <c r="B37" s="32">
        <v>0</v>
      </c>
      <c r="C37" s="32">
        <v>1075</v>
      </c>
      <c r="D37" s="32">
        <v>307</v>
      </c>
      <c r="E37" s="32">
        <v>0</v>
      </c>
      <c r="F37" s="56">
        <f t="shared" si="0"/>
        <v>1382</v>
      </c>
    </row>
    <row r="38" spans="1:6" ht="15">
      <c r="A38" s="9">
        <v>2001</v>
      </c>
      <c r="B38" s="49">
        <v>0</v>
      </c>
      <c r="C38" s="49">
        <v>1104</v>
      </c>
      <c r="D38" s="49">
        <v>345</v>
      </c>
      <c r="E38" s="49">
        <v>0</v>
      </c>
      <c r="F38" s="49">
        <f t="shared" si="0"/>
        <v>1449</v>
      </c>
    </row>
    <row r="39" spans="1:6" ht="15">
      <c r="A39" s="10">
        <v>2002</v>
      </c>
      <c r="B39" s="32">
        <v>93</v>
      </c>
      <c r="C39" s="32">
        <v>639</v>
      </c>
      <c r="D39" s="32">
        <v>204</v>
      </c>
      <c r="E39" s="32">
        <v>410</v>
      </c>
      <c r="F39" s="56">
        <f t="shared" si="0"/>
        <v>1346</v>
      </c>
    </row>
    <row r="40" spans="1:6" ht="15">
      <c r="A40" s="9">
        <v>2003</v>
      </c>
      <c r="B40" s="49">
        <v>91</v>
      </c>
      <c r="C40" s="49">
        <v>698</v>
      </c>
      <c r="D40" s="49">
        <v>279</v>
      </c>
      <c r="E40" s="49">
        <v>620</v>
      </c>
      <c r="F40" s="49">
        <f t="shared" si="0"/>
        <v>1688</v>
      </c>
    </row>
    <row r="41" spans="1:6" ht="15">
      <c r="A41" s="10">
        <v>2004</v>
      </c>
      <c r="B41" s="32">
        <v>80</v>
      </c>
      <c r="C41" s="32">
        <v>442</v>
      </c>
      <c r="D41" s="32">
        <v>187</v>
      </c>
      <c r="E41" s="32">
        <v>625</v>
      </c>
      <c r="F41" s="56">
        <f t="shared" si="0"/>
        <v>1334</v>
      </c>
    </row>
    <row r="42" spans="1:6" ht="15">
      <c r="A42" s="9">
        <v>2005</v>
      </c>
      <c r="B42" s="49">
        <v>128</v>
      </c>
      <c r="C42" s="49">
        <v>593</v>
      </c>
      <c r="D42" s="49">
        <v>262</v>
      </c>
      <c r="E42" s="49">
        <v>685</v>
      </c>
      <c r="F42" s="49">
        <f t="shared" si="0"/>
        <v>1668</v>
      </c>
    </row>
    <row r="43" spans="1:6" ht="15">
      <c r="A43" s="10">
        <v>2006</v>
      </c>
      <c r="B43" s="32">
        <v>121</v>
      </c>
      <c r="C43" s="32">
        <v>726</v>
      </c>
      <c r="D43" s="32">
        <v>266</v>
      </c>
      <c r="E43" s="32">
        <v>935</v>
      </c>
      <c r="F43" s="56">
        <f t="shared" si="0"/>
        <v>2048</v>
      </c>
    </row>
    <row r="44" spans="1:6" ht="15">
      <c r="A44" s="9">
        <v>2007</v>
      </c>
      <c r="B44" s="49">
        <v>80</v>
      </c>
      <c r="C44" s="49">
        <v>653</v>
      </c>
      <c r="D44" s="49">
        <v>226</v>
      </c>
      <c r="E44" s="49">
        <v>1065</v>
      </c>
      <c r="F44" s="49">
        <f t="shared" si="0"/>
        <v>2024</v>
      </c>
    </row>
    <row r="45" spans="1:6" ht="15">
      <c r="A45" s="10">
        <v>2008</v>
      </c>
      <c r="B45" s="32">
        <v>87</v>
      </c>
      <c r="C45" s="32">
        <v>583</v>
      </c>
      <c r="D45" s="32">
        <v>235</v>
      </c>
      <c r="E45" s="32">
        <v>1216</v>
      </c>
      <c r="F45" s="56">
        <f t="shared" si="0"/>
        <v>2121</v>
      </c>
    </row>
    <row r="46" spans="1:6" ht="15">
      <c r="A46" s="9">
        <v>2009</v>
      </c>
      <c r="B46" s="49">
        <v>58</v>
      </c>
      <c r="C46" s="49">
        <v>525</v>
      </c>
      <c r="D46" s="49">
        <v>97</v>
      </c>
      <c r="E46" s="49">
        <v>819</v>
      </c>
      <c r="F46" s="49">
        <f>SUM(B46:E46)</f>
        <v>1499</v>
      </c>
    </row>
    <row r="47" spans="1:6" ht="15">
      <c r="A47" s="10">
        <v>2010</v>
      </c>
      <c r="B47" s="57">
        <v>30</v>
      </c>
      <c r="C47" s="57">
        <v>61</v>
      </c>
      <c r="D47" s="57">
        <v>68</v>
      </c>
      <c r="E47" s="57">
        <v>454</v>
      </c>
      <c r="F47" s="57">
        <f>SUM(B47:E47)</f>
        <v>613</v>
      </c>
    </row>
    <row r="48" spans="1:6" ht="15">
      <c r="A48" s="9">
        <v>2011</v>
      </c>
      <c r="B48" s="49">
        <v>11</v>
      </c>
      <c r="C48" s="49">
        <v>129</v>
      </c>
      <c r="D48" s="49">
        <v>44</v>
      </c>
      <c r="E48" s="49">
        <v>126</v>
      </c>
      <c r="F48" s="49">
        <f>SUM(B48:E48)</f>
        <v>310</v>
      </c>
    </row>
    <row r="49" spans="1:6" ht="9.75" customHeight="1">
      <c r="A49" s="3"/>
      <c r="B49" s="16"/>
      <c r="C49" s="16"/>
      <c r="D49" s="16"/>
      <c r="E49" s="16"/>
      <c r="F49" s="16"/>
    </row>
    <row r="50" spans="1:6" ht="27" customHeight="1">
      <c r="A50" s="2" t="s">
        <v>33</v>
      </c>
      <c r="B50" s="2">
        <f>SUM(B8:B48)</f>
        <v>779</v>
      </c>
      <c r="C50" s="2">
        <f>SUM(C8:C48)</f>
        <v>21851</v>
      </c>
      <c r="D50" s="2">
        <f>SUM(D8:D48)</f>
        <v>2520</v>
      </c>
      <c r="E50" s="2">
        <f>SUM(E8:E48)</f>
        <v>6955</v>
      </c>
      <c r="F50" s="2">
        <f>SUM(F8:F48)</f>
        <v>32105</v>
      </c>
    </row>
    <row r="51" spans="1:6">
      <c r="B51" s="50">
        <f>B50*100/$F$50</f>
        <v>2.4264133312568137</v>
      </c>
      <c r="C51" s="50">
        <f t="shared" ref="C51:E51" si="1">C50*100/$F$50</f>
        <v>68.061049680735081</v>
      </c>
      <c r="D51" s="50">
        <f t="shared" si="1"/>
        <v>7.8492446659398851</v>
      </c>
      <c r="E51" s="50">
        <f t="shared" si="1"/>
        <v>21.663292322068212</v>
      </c>
      <c r="F51" s="50">
        <f>SUM(B51:E51)</f>
        <v>99.999999999999986</v>
      </c>
    </row>
    <row r="52" spans="1:6">
      <c r="B52" s="47"/>
      <c r="C52" s="47"/>
      <c r="D52" s="47"/>
      <c r="E52" s="47"/>
      <c r="F52" s="47"/>
    </row>
  </sheetData>
  <mergeCells count="6">
    <mergeCell ref="E5:E6"/>
    <mergeCell ref="A5:A6"/>
    <mergeCell ref="F5:F6"/>
    <mergeCell ref="B5:B6"/>
    <mergeCell ref="C5:C6"/>
    <mergeCell ref="D5:D6"/>
  </mergeCells>
  <phoneticPr fontId="0" type="noConversion"/>
  <printOptions horizontalCentered="1"/>
  <pageMargins left="0.75" right="0.75" top="1" bottom="1" header="0" footer="0"/>
  <pageSetup paperSize="9" scale="95" orientation="portrait" r:id="rId1"/>
  <headerFooter alignWithMargins="0"/>
  <ignoredErrors>
    <ignoredError sqref="F8:F4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5"/>
  <sheetViews>
    <sheetView zoomScale="110" zoomScaleNormal="110" workbookViewId="0">
      <selection activeCell="G4" sqref="G4"/>
    </sheetView>
  </sheetViews>
  <sheetFormatPr baseColWidth="10" defaultRowHeight="12.75"/>
  <cols>
    <col min="1" max="1" width="16.7109375" customWidth="1"/>
    <col min="2" max="2" width="9.28515625" bestFit="1" customWidth="1"/>
    <col min="3" max="3" width="11.28515625" bestFit="1" customWidth="1"/>
    <col min="4" max="4" width="11.42578125" bestFit="1" customWidth="1"/>
    <col min="5" max="5" width="8.85546875" bestFit="1" customWidth="1"/>
    <col min="6" max="6" width="7.28515625" bestFit="1" customWidth="1"/>
  </cols>
  <sheetData>
    <row r="1" spans="1:17">
      <c r="A1" s="18"/>
      <c r="B1" s="18"/>
      <c r="C1" s="18"/>
      <c r="D1" s="18"/>
      <c r="E1" s="18"/>
      <c r="F1" s="18"/>
      <c r="G1" s="8"/>
    </row>
    <row r="2" spans="1:17" ht="16.5" customHeight="1">
      <c r="A2" s="52" t="s">
        <v>120</v>
      </c>
      <c r="B2" s="43"/>
      <c r="C2" s="43"/>
      <c r="D2" s="43"/>
      <c r="E2" s="43"/>
      <c r="F2" s="58"/>
      <c r="G2" s="8"/>
    </row>
    <row r="3" spans="1:17">
      <c r="A3" s="18"/>
      <c r="B3" s="18"/>
      <c r="C3" s="18"/>
      <c r="D3" s="18"/>
      <c r="E3" s="18"/>
      <c r="F3" s="18"/>
      <c r="G3" s="8"/>
    </row>
    <row r="4" spans="1:17" ht="15.75" customHeight="1">
      <c r="A4" s="83" t="s">
        <v>62</v>
      </c>
      <c r="B4" s="81" t="s">
        <v>37</v>
      </c>
      <c r="C4" s="80" t="s">
        <v>45</v>
      </c>
      <c r="D4" s="80" t="s">
        <v>38</v>
      </c>
      <c r="E4" s="81" t="s">
        <v>39</v>
      </c>
      <c r="F4" s="80" t="s">
        <v>33</v>
      </c>
      <c r="G4" s="8"/>
    </row>
    <row r="5" spans="1:17" ht="15.75" customHeight="1">
      <c r="A5" s="83"/>
      <c r="B5" s="81"/>
      <c r="C5" s="80"/>
      <c r="D5" s="80"/>
      <c r="E5" s="81"/>
      <c r="F5" s="80"/>
      <c r="G5" s="8"/>
    </row>
    <row r="6" spans="1:17">
      <c r="A6" s="20"/>
      <c r="B6" s="20"/>
      <c r="C6" s="20"/>
      <c r="D6" s="20"/>
      <c r="E6" s="20"/>
      <c r="F6" s="20"/>
      <c r="G6" s="8"/>
    </row>
    <row r="7" spans="1:17" ht="15">
      <c r="A7" s="9">
        <v>1971</v>
      </c>
      <c r="B7" s="49">
        <v>24</v>
      </c>
      <c r="C7" s="49">
        <v>0</v>
      </c>
      <c r="D7" s="49">
        <v>0</v>
      </c>
      <c r="E7" s="49">
        <v>0</v>
      </c>
      <c r="F7" s="49">
        <f t="shared" ref="F7:F46" si="0">SUM(B7:E7)</f>
        <v>24</v>
      </c>
      <c r="G7" s="8"/>
    </row>
    <row r="8" spans="1:17" ht="15">
      <c r="A8" s="10">
        <v>1972</v>
      </c>
      <c r="B8" s="32">
        <v>28</v>
      </c>
      <c r="C8" s="32">
        <v>0</v>
      </c>
      <c r="D8" s="32">
        <v>0</v>
      </c>
      <c r="E8" s="32">
        <v>0</v>
      </c>
      <c r="F8" s="56">
        <f t="shared" si="0"/>
        <v>28</v>
      </c>
      <c r="G8" s="8"/>
      <c r="Q8" s="60"/>
    </row>
    <row r="9" spans="1:17" ht="15">
      <c r="A9" s="9">
        <v>1973</v>
      </c>
      <c r="B9" s="49">
        <v>23</v>
      </c>
      <c r="C9" s="49">
        <v>0</v>
      </c>
      <c r="D9" s="49">
        <v>0</v>
      </c>
      <c r="E9" s="49">
        <v>0</v>
      </c>
      <c r="F9" s="49">
        <f t="shared" si="0"/>
        <v>23</v>
      </c>
      <c r="G9" s="8"/>
    </row>
    <row r="10" spans="1:17" ht="15">
      <c r="A10" s="10">
        <v>1974</v>
      </c>
      <c r="B10" s="32">
        <v>34</v>
      </c>
      <c r="C10" s="32">
        <v>0</v>
      </c>
      <c r="D10" s="32">
        <v>0</v>
      </c>
      <c r="E10" s="32">
        <v>0</v>
      </c>
      <c r="F10" s="56">
        <f t="shared" si="0"/>
        <v>34</v>
      </c>
      <c r="G10" s="8"/>
    </row>
    <row r="11" spans="1:17" ht="15">
      <c r="A11" s="9">
        <v>1975</v>
      </c>
      <c r="B11" s="49">
        <v>41</v>
      </c>
      <c r="C11" s="49">
        <v>0</v>
      </c>
      <c r="D11" s="49">
        <v>0</v>
      </c>
      <c r="E11" s="49">
        <v>0</v>
      </c>
      <c r="F11" s="49">
        <f t="shared" si="0"/>
        <v>41</v>
      </c>
      <c r="G11" s="8"/>
    </row>
    <row r="12" spans="1:17" ht="15">
      <c r="A12" s="10">
        <v>1976</v>
      </c>
      <c r="B12" s="32">
        <v>39</v>
      </c>
      <c r="C12" s="32">
        <v>0</v>
      </c>
      <c r="D12" s="32">
        <v>0</v>
      </c>
      <c r="E12" s="32">
        <v>0</v>
      </c>
      <c r="F12" s="56">
        <f t="shared" si="0"/>
        <v>39</v>
      </c>
      <c r="G12" s="8"/>
    </row>
    <row r="13" spans="1:17" ht="15">
      <c r="A13" s="9">
        <v>1977</v>
      </c>
      <c r="B13" s="49">
        <v>376</v>
      </c>
      <c r="C13" s="49">
        <v>0</v>
      </c>
      <c r="D13" s="49">
        <v>0</v>
      </c>
      <c r="E13" s="49">
        <v>0</v>
      </c>
      <c r="F13" s="49">
        <f t="shared" si="0"/>
        <v>376</v>
      </c>
      <c r="G13" s="8"/>
    </row>
    <row r="14" spans="1:17" ht="15">
      <c r="A14" s="10">
        <v>1978</v>
      </c>
      <c r="B14" s="32">
        <v>444</v>
      </c>
      <c r="C14" s="32">
        <v>0</v>
      </c>
      <c r="D14" s="32">
        <v>0</v>
      </c>
      <c r="E14" s="32">
        <v>0</v>
      </c>
      <c r="F14" s="56">
        <f t="shared" si="0"/>
        <v>444</v>
      </c>
      <c r="G14" s="8"/>
    </row>
    <row r="15" spans="1:17" ht="15">
      <c r="A15" s="9">
        <v>1979</v>
      </c>
      <c r="B15" s="49">
        <v>540</v>
      </c>
      <c r="C15" s="49">
        <v>0</v>
      </c>
      <c r="D15" s="49">
        <v>0</v>
      </c>
      <c r="E15" s="49">
        <v>0</v>
      </c>
      <c r="F15" s="49">
        <f t="shared" si="0"/>
        <v>540</v>
      </c>
      <c r="G15" s="8"/>
    </row>
    <row r="16" spans="1:17" ht="15">
      <c r="A16" s="10">
        <v>1980</v>
      </c>
      <c r="B16" s="32">
        <v>493</v>
      </c>
      <c r="C16" s="32">
        <v>0</v>
      </c>
      <c r="D16" s="32">
        <v>0</v>
      </c>
      <c r="E16" s="32">
        <v>0</v>
      </c>
      <c r="F16" s="56">
        <f t="shared" si="0"/>
        <v>493</v>
      </c>
      <c r="G16" s="8"/>
    </row>
    <row r="17" spans="1:7" ht="15">
      <c r="A17" s="9">
        <v>1981</v>
      </c>
      <c r="B17" s="49">
        <v>563</v>
      </c>
      <c r="C17" s="49">
        <v>0</v>
      </c>
      <c r="D17" s="49">
        <v>0</v>
      </c>
      <c r="E17" s="49">
        <v>0</v>
      </c>
      <c r="F17" s="49">
        <f t="shared" si="0"/>
        <v>563</v>
      </c>
      <c r="G17" s="8"/>
    </row>
    <row r="18" spans="1:7" ht="15">
      <c r="A18" s="10">
        <v>1982</v>
      </c>
      <c r="B18" s="32">
        <v>518</v>
      </c>
      <c r="C18" s="32">
        <v>0</v>
      </c>
      <c r="D18" s="32">
        <v>0</v>
      </c>
      <c r="E18" s="32">
        <v>0</v>
      </c>
      <c r="F18" s="56">
        <f t="shared" si="0"/>
        <v>518</v>
      </c>
      <c r="G18" s="8"/>
    </row>
    <row r="19" spans="1:7" ht="15">
      <c r="A19" s="9">
        <v>1983</v>
      </c>
      <c r="B19" s="49">
        <v>123</v>
      </c>
      <c r="C19" s="49">
        <v>0</v>
      </c>
      <c r="D19" s="49">
        <v>0</v>
      </c>
      <c r="E19" s="49">
        <v>0</v>
      </c>
      <c r="F19" s="49">
        <f t="shared" si="0"/>
        <v>123</v>
      </c>
      <c r="G19" s="8"/>
    </row>
    <row r="20" spans="1:7" ht="15">
      <c r="A20" s="10">
        <v>1984</v>
      </c>
      <c r="B20" s="32">
        <v>427</v>
      </c>
      <c r="C20" s="32">
        <v>0</v>
      </c>
      <c r="D20" s="32">
        <v>0</v>
      </c>
      <c r="E20" s="32">
        <v>0</v>
      </c>
      <c r="F20" s="56">
        <f t="shared" si="0"/>
        <v>427</v>
      </c>
      <c r="G20" s="8"/>
    </row>
    <row r="21" spans="1:7" ht="15">
      <c r="A21" s="9">
        <v>1985</v>
      </c>
      <c r="B21" s="49">
        <v>505</v>
      </c>
      <c r="C21" s="49">
        <v>0</v>
      </c>
      <c r="D21" s="49">
        <v>0</v>
      </c>
      <c r="E21" s="49">
        <v>0</v>
      </c>
      <c r="F21" s="49">
        <f t="shared" si="0"/>
        <v>505</v>
      </c>
      <c r="G21" s="8"/>
    </row>
    <row r="22" spans="1:7" ht="15">
      <c r="A22" s="10">
        <v>1986</v>
      </c>
      <c r="B22" s="32">
        <v>714</v>
      </c>
      <c r="C22" s="32">
        <v>0</v>
      </c>
      <c r="D22" s="32">
        <v>0</v>
      </c>
      <c r="E22" s="32">
        <v>0</v>
      </c>
      <c r="F22" s="56">
        <f t="shared" si="0"/>
        <v>714</v>
      </c>
      <c r="G22" s="8"/>
    </row>
    <row r="23" spans="1:7" ht="15">
      <c r="A23" s="9">
        <v>1987</v>
      </c>
      <c r="B23" s="49">
        <v>280</v>
      </c>
      <c r="C23" s="49">
        <v>0</v>
      </c>
      <c r="D23" s="49">
        <v>0</v>
      </c>
      <c r="E23" s="49">
        <v>0</v>
      </c>
      <c r="F23" s="49">
        <f t="shared" si="0"/>
        <v>280</v>
      </c>
      <c r="G23" s="8"/>
    </row>
    <row r="24" spans="1:7" ht="15">
      <c r="A24" s="10">
        <v>1988</v>
      </c>
      <c r="B24" s="32">
        <v>256</v>
      </c>
      <c r="C24" s="32">
        <v>0</v>
      </c>
      <c r="D24" s="32">
        <v>0</v>
      </c>
      <c r="E24" s="32">
        <v>0</v>
      </c>
      <c r="F24" s="56">
        <f t="shared" si="0"/>
        <v>256</v>
      </c>
      <c r="G24" s="8"/>
    </row>
    <row r="25" spans="1:7" ht="15">
      <c r="A25" s="9">
        <v>1989</v>
      </c>
      <c r="B25" s="49">
        <v>350</v>
      </c>
      <c r="C25" s="49">
        <v>0</v>
      </c>
      <c r="D25" s="49">
        <v>0</v>
      </c>
      <c r="E25" s="49">
        <v>0</v>
      </c>
      <c r="F25" s="49">
        <f t="shared" si="0"/>
        <v>350</v>
      </c>
      <c r="G25" s="8"/>
    </row>
    <row r="26" spans="1:7" ht="15">
      <c r="A26" s="10">
        <v>1990</v>
      </c>
      <c r="B26" s="32">
        <v>482</v>
      </c>
      <c r="C26" s="32">
        <v>0</v>
      </c>
      <c r="D26" s="32">
        <v>0</v>
      </c>
      <c r="E26" s="32">
        <v>0</v>
      </c>
      <c r="F26" s="56">
        <f t="shared" si="0"/>
        <v>482</v>
      </c>
      <c r="G26" s="8"/>
    </row>
    <row r="27" spans="1:7" ht="15">
      <c r="A27" s="9">
        <v>1991</v>
      </c>
      <c r="B27" s="49">
        <v>1121</v>
      </c>
      <c r="C27" s="49">
        <v>0</v>
      </c>
      <c r="D27" s="49">
        <v>0</v>
      </c>
      <c r="E27" s="49">
        <v>1</v>
      </c>
      <c r="F27" s="49">
        <f t="shared" si="0"/>
        <v>1122</v>
      </c>
      <c r="G27" s="8"/>
    </row>
    <row r="28" spans="1:7" ht="15">
      <c r="A28" s="10">
        <v>1992</v>
      </c>
      <c r="B28" s="32">
        <v>1330</v>
      </c>
      <c r="C28" s="32">
        <v>0</v>
      </c>
      <c r="D28" s="32">
        <v>0</v>
      </c>
      <c r="E28" s="32">
        <v>0</v>
      </c>
      <c r="F28" s="56">
        <f t="shared" si="0"/>
        <v>1330</v>
      </c>
      <c r="G28" s="8"/>
    </row>
    <row r="29" spans="1:7" ht="15">
      <c r="A29" s="9">
        <v>1993</v>
      </c>
      <c r="B29" s="49">
        <v>1746</v>
      </c>
      <c r="C29" s="49">
        <v>0</v>
      </c>
      <c r="D29" s="49">
        <v>0</v>
      </c>
      <c r="E29" s="49">
        <v>0</v>
      </c>
      <c r="F29" s="49">
        <f t="shared" si="0"/>
        <v>1746</v>
      </c>
      <c r="G29" s="8"/>
    </row>
    <row r="30" spans="1:7" ht="15">
      <c r="A30" s="10">
        <v>1994</v>
      </c>
      <c r="B30" s="32">
        <v>1138</v>
      </c>
      <c r="C30" s="32">
        <v>0</v>
      </c>
      <c r="D30" s="32">
        <v>0</v>
      </c>
      <c r="E30" s="32">
        <v>0</v>
      </c>
      <c r="F30" s="56">
        <f t="shared" si="0"/>
        <v>1138</v>
      </c>
      <c r="G30" s="8"/>
    </row>
    <row r="31" spans="1:7" ht="15">
      <c r="A31" s="9">
        <v>1995</v>
      </c>
      <c r="B31" s="49">
        <v>412</v>
      </c>
      <c r="C31" s="49">
        <v>0</v>
      </c>
      <c r="D31" s="49">
        <v>0</v>
      </c>
      <c r="E31" s="49">
        <v>0</v>
      </c>
      <c r="F31" s="49">
        <f t="shared" si="0"/>
        <v>412</v>
      </c>
      <c r="G31" s="8"/>
    </row>
    <row r="32" spans="1:7" ht="15">
      <c r="A32" s="10">
        <v>1996</v>
      </c>
      <c r="B32" s="32">
        <v>438</v>
      </c>
      <c r="C32" s="32">
        <v>0</v>
      </c>
      <c r="D32" s="32">
        <v>0</v>
      </c>
      <c r="E32" s="32">
        <v>0</v>
      </c>
      <c r="F32" s="56">
        <f t="shared" si="0"/>
        <v>438</v>
      </c>
      <c r="G32" s="8"/>
    </row>
    <row r="33" spans="1:14" ht="15">
      <c r="A33" s="9">
        <v>1997</v>
      </c>
      <c r="B33" s="49">
        <v>571</v>
      </c>
      <c r="C33" s="49">
        <v>0</v>
      </c>
      <c r="D33" s="49">
        <v>0</v>
      </c>
      <c r="E33" s="49">
        <v>0</v>
      </c>
      <c r="F33" s="49">
        <f t="shared" si="0"/>
        <v>571</v>
      </c>
      <c r="G33" s="8"/>
    </row>
    <row r="34" spans="1:14" ht="15">
      <c r="A34" s="10">
        <v>1998</v>
      </c>
      <c r="B34" s="32">
        <v>816</v>
      </c>
      <c r="C34" s="32">
        <v>0</v>
      </c>
      <c r="D34" s="32">
        <v>0</v>
      </c>
      <c r="E34" s="32">
        <v>0</v>
      </c>
      <c r="F34" s="56">
        <f t="shared" si="0"/>
        <v>816</v>
      </c>
      <c r="G34" s="8"/>
    </row>
    <row r="35" spans="1:14" ht="15">
      <c r="A35" s="9">
        <v>1999</v>
      </c>
      <c r="B35" s="49">
        <v>790</v>
      </c>
      <c r="C35" s="49">
        <v>0</v>
      </c>
      <c r="D35" s="49">
        <v>0</v>
      </c>
      <c r="E35" s="49">
        <v>0</v>
      </c>
      <c r="F35" s="49">
        <f t="shared" si="0"/>
        <v>790</v>
      </c>
      <c r="G35" s="8"/>
    </row>
    <row r="36" spans="1:14" ht="15">
      <c r="A36" s="10">
        <v>2000</v>
      </c>
      <c r="B36" s="32">
        <v>1374</v>
      </c>
      <c r="C36" s="32">
        <v>2</v>
      </c>
      <c r="D36" s="32">
        <v>6</v>
      </c>
      <c r="E36" s="32">
        <v>0</v>
      </c>
      <c r="F36" s="56">
        <f t="shared" si="0"/>
        <v>1382</v>
      </c>
      <c r="G36" s="8"/>
    </row>
    <row r="37" spans="1:14" ht="15">
      <c r="A37" s="9">
        <v>2001</v>
      </c>
      <c r="B37" s="49">
        <v>1446</v>
      </c>
      <c r="C37" s="49">
        <v>0</v>
      </c>
      <c r="D37" s="49">
        <v>3</v>
      </c>
      <c r="E37" s="49">
        <v>0</v>
      </c>
      <c r="F37" s="49">
        <f t="shared" si="0"/>
        <v>1449</v>
      </c>
      <c r="G37" s="8"/>
    </row>
    <row r="38" spans="1:14" ht="15">
      <c r="A38" s="10">
        <v>2002</v>
      </c>
      <c r="B38" s="32">
        <v>918</v>
      </c>
      <c r="C38" s="32">
        <v>67</v>
      </c>
      <c r="D38" s="32">
        <v>361</v>
      </c>
      <c r="E38" s="32">
        <v>0</v>
      </c>
      <c r="F38" s="56">
        <f t="shared" si="0"/>
        <v>1346</v>
      </c>
      <c r="G38" s="8"/>
    </row>
    <row r="39" spans="1:14" ht="15">
      <c r="A39" s="9">
        <v>2003</v>
      </c>
      <c r="B39" s="49">
        <v>1103</v>
      </c>
      <c r="C39" s="49">
        <v>75</v>
      </c>
      <c r="D39" s="49">
        <v>510</v>
      </c>
      <c r="E39" s="49">
        <v>0</v>
      </c>
      <c r="F39" s="49">
        <f t="shared" si="0"/>
        <v>1688</v>
      </c>
      <c r="G39" s="8"/>
    </row>
    <row r="40" spans="1:14" ht="15">
      <c r="A40" s="10">
        <v>2004</v>
      </c>
      <c r="B40" s="32">
        <v>721</v>
      </c>
      <c r="C40" s="32">
        <v>87</v>
      </c>
      <c r="D40" s="32">
        <v>526</v>
      </c>
      <c r="E40" s="32">
        <v>0</v>
      </c>
      <c r="F40" s="56">
        <f t="shared" si="0"/>
        <v>1334</v>
      </c>
      <c r="G40" s="8"/>
    </row>
    <row r="41" spans="1:14" ht="15">
      <c r="A41" s="9">
        <v>2005</v>
      </c>
      <c r="B41" s="49">
        <v>940</v>
      </c>
      <c r="C41" s="49">
        <v>83</v>
      </c>
      <c r="D41" s="49">
        <v>645</v>
      </c>
      <c r="E41" s="49">
        <v>0</v>
      </c>
      <c r="F41" s="49">
        <f t="shared" si="0"/>
        <v>1668</v>
      </c>
      <c r="G41" s="8"/>
    </row>
    <row r="42" spans="1:14" ht="15">
      <c r="A42" s="10">
        <v>2006</v>
      </c>
      <c r="B42" s="32">
        <v>1124</v>
      </c>
      <c r="C42" s="32">
        <v>113</v>
      </c>
      <c r="D42" s="32">
        <v>811</v>
      </c>
      <c r="E42" s="32">
        <v>0</v>
      </c>
      <c r="F42" s="56">
        <f t="shared" si="0"/>
        <v>2048</v>
      </c>
      <c r="G42" s="8"/>
    </row>
    <row r="43" spans="1:14" ht="15">
      <c r="A43" s="9">
        <v>2007</v>
      </c>
      <c r="B43" s="49">
        <v>1023</v>
      </c>
      <c r="C43" s="49">
        <v>55</v>
      </c>
      <c r="D43" s="49">
        <v>946</v>
      </c>
      <c r="E43" s="49">
        <v>0</v>
      </c>
      <c r="F43" s="49">
        <f t="shared" si="0"/>
        <v>2024</v>
      </c>
      <c r="G43" s="8"/>
    </row>
    <row r="44" spans="1:14" ht="15">
      <c r="A44" s="10">
        <v>2008</v>
      </c>
      <c r="B44" s="32">
        <v>988</v>
      </c>
      <c r="C44" s="32">
        <v>57</v>
      </c>
      <c r="D44" s="32">
        <v>1076</v>
      </c>
      <c r="E44" s="32">
        <v>0</v>
      </c>
      <c r="F44" s="56">
        <f t="shared" si="0"/>
        <v>2121</v>
      </c>
      <c r="G44" s="8"/>
    </row>
    <row r="45" spans="1:14" ht="15">
      <c r="A45" s="9">
        <v>2009</v>
      </c>
      <c r="B45" s="49">
        <v>696</v>
      </c>
      <c r="C45" s="49">
        <v>41</v>
      </c>
      <c r="D45" s="49">
        <v>762</v>
      </c>
      <c r="E45" s="49">
        <v>0</v>
      </c>
      <c r="F45" s="49">
        <f t="shared" si="0"/>
        <v>1499</v>
      </c>
      <c r="G45" s="8"/>
      <c r="N45" s="59"/>
    </row>
    <row r="46" spans="1:14" ht="15">
      <c r="A46" s="10">
        <v>2010</v>
      </c>
      <c r="B46" s="57">
        <v>151</v>
      </c>
      <c r="C46" s="57">
        <v>27</v>
      </c>
      <c r="D46" s="57">
        <v>435</v>
      </c>
      <c r="E46" s="57">
        <v>0</v>
      </c>
      <c r="F46" s="57">
        <f t="shared" si="0"/>
        <v>613</v>
      </c>
      <c r="G46" s="8"/>
    </row>
    <row r="47" spans="1:14" ht="15">
      <c r="A47" s="9">
        <v>2011</v>
      </c>
      <c r="B47" s="49">
        <v>215</v>
      </c>
      <c r="C47" s="49">
        <v>7</v>
      </c>
      <c r="D47" s="49">
        <v>88</v>
      </c>
      <c r="E47" s="49">
        <v>0</v>
      </c>
      <c r="F47" s="49">
        <f t="shared" ref="F47" si="1">SUM(B47:E47)</f>
        <v>310</v>
      </c>
      <c r="G47" s="8"/>
    </row>
    <row r="48" spans="1:14" ht="15.75">
      <c r="A48" s="21"/>
      <c r="B48" s="21"/>
      <c r="C48" s="21"/>
      <c r="D48" s="21"/>
      <c r="E48" s="21"/>
      <c r="F48" s="21"/>
      <c r="G48" s="8"/>
      <c r="H48" s="25"/>
    </row>
    <row r="49" spans="1:7" ht="22.5" customHeight="1">
      <c r="A49" s="2" t="s">
        <v>33</v>
      </c>
      <c r="B49" s="2">
        <f>SUM(B7:B47)</f>
        <v>25321</v>
      </c>
      <c r="C49" s="2">
        <f>SUM(C7:C47)</f>
        <v>614</v>
      </c>
      <c r="D49" s="2">
        <f>SUM(D7:D47)</f>
        <v>6169</v>
      </c>
      <c r="E49" s="2">
        <f>SUM(E7:E47)</f>
        <v>1</v>
      </c>
      <c r="F49" s="2">
        <f>SUM(F7:F47)</f>
        <v>32105</v>
      </c>
      <c r="G49" s="8"/>
    </row>
    <row r="50" spans="1:7">
      <c r="A50" s="18"/>
      <c r="B50" s="51">
        <f>B49*100/$F$49</f>
        <v>78.869334994549135</v>
      </c>
      <c r="C50" s="51">
        <f t="shared" ref="C50:E50" si="2">C49*100/$F$49</f>
        <v>1.9124746924155116</v>
      </c>
      <c r="D50" s="51">
        <f t="shared" si="2"/>
        <v>19.215075533406011</v>
      </c>
      <c r="E50" s="51">
        <f t="shared" si="2"/>
        <v>3.1147796293412239E-3</v>
      </c>
      <c r="F50" s="62">
        <f>SUM(B50:E50)</f>
        <v>100</v>
      </c>
      <c r="G50" s="8"/>
    </row>
    <row r="51" spans="1:7">
      <c r="A51" s="18"/>
      <c r="B51" s="18"/>
      <c r="C51" s="18"/>
      <c r="D51" s="18"/>
      <c r="E51" s="18"/>
      <c r="F51" s="18"/>
      <c r="G51" s="8"/>
    </row>
    <row r="52" spans="1:7">
      <c r="A52" s="18"/>
      <c r="B52" s="18"/>
      <c r="C52" s="18"/>
      <c r="D52" s="18"/>
      <c r="E52" s="18"/>
      <c r="F52" s="18"/>
      <c r="G52" s="8"/>
    </row>
    <row r="53" spans="1:7">
      <c r="A53" s="18"/>
      <c r="B53" s="18"/>
      <c r="C53" s="18"/>
      <c r="D53" s="18"/>
      <c r="E53" s="18"/>
      <c r="F53" s="18"/>
      <c r="G53" s="8"/>
    </row>
    <row r="54" spans="1:7">
      <c r="A54" s="18"/>
      <c r="B54" s="18"/>
      <c r="C54" s="18"/>
      <c r="D54" s="18"/>
      <c r="E54" s="18"/>
      <c r="F54" s="18"/>
      <c r="G54" s="8"/>
    </row>
    <row r="55" spans="1:7">
      <c r="A55" s="18"/>
      <c r="B55" s="18"/>
      <c r="C55" s="18"/>
      <c r="D55" s="18"/>
      <c r="E55" s="18"/>
      <c r="F55" s="18"/>
      <c r="G55" s="8"/>
    </row>
  </sheetData>
  <mergeCells count="6">
    <mergeCell ref="E4:E5"/>
    <mergeCell ref="A4:A5"/>
    <mergeCell ref="F4:F5"/>
    <mergeCell ref="B4:B5"/>
    <mergeCell ref="C4:C5"/>
    <mergeCell ref="D4:D5"/>
  </mergeCells>
  <phoneticPr fontId="0" type="noConversion"/>
  <pageMargins left="0.75" right="0.75" top="0.43" bottom="1" header="0" footer="0"/>
  <pageSetup paperSize="9" orientation="portrait" r:id="rId1"/>
  <headerFooter alignWithMargins="0"/>
  <ignoredErrors>
    <ignoredError sqref="F7:F4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zoomScaleNormal="100" workbookViewId="0">
      <selection activeCell="E12" sqref="E12"/>
    </sheetView>
  </sheetViews>
  <sheetFormatPr baseColWidth="10" defaultRowHeight="12.75"/>
  <cols>
    <col min="1" max="1" width="18.85546875" customWidth="1"/>
    <col min="2" max="2" width="12.5703125" customWidth="1"/>
    <col min="3" max="3" width="10.7109375" customWidth="1"/>
    <col min="4" max="4" width="8.42578125" customWidth="1"/>
  </cols>
  <sheetData>
    <row r="1" spans="1:12" ht="17.25">
      <c r="A1" s="4" t="s">
        <v>121</v>
      </c>
    </row>
    <row r="3" spans="1:12" ht="17.25">
      <c r="A3" s="52" t="s">
        <v>124</v>
      </c>
      <c r="B3" s="52"/>
      <c r="C3" s="52"/>
      <c r="D3" s="52"/>
      <c r="E3" s="61"/>
      <c r="F3" s="61"/>
      <c r="G3" s="61"/>
      <c r="H3" s="61"/>
      <c r="I3" s="61"/>
      <c r="J3" s="61"/>
      <c r="K3" s="61"/>
      <c r="L3" s="61"/>
    </row>
    <row r="4" spans="1:12" ht="17.25">
      <c r="A4" s="52" t="s">
        <v>122</v>
      </c>
      <c r="B4" s="52"/>
      <c r="C4" s="52"/>
      <c r="D4" s="52"/>
      <c r="E4" s="61"/>
      <c r="F4" s="61"/>
      <c r="G4" s="61"/>
      <c r="H4" s="61"/>
      <c r="I4" s="61"/>
      <c r="J4" s="61"/>
      <c r="K4" s="61"/>
      <c r="L4" s="61"/>
    </row>
    <row r="6" spans="1:12" ht="15.75" customHeight="1">
      <c r="A6" s="83" t="s">
        <v>57</v>
      </c>
      <c r="B6" s="83" t="s">
        <v>60</v>
      </c>
      <c r="C6" s="83" t="s">
        <v>46</v>
      </c>
      <c r="D6" s="80" t="s">
        <v>33</v>
      </c>
    </row>
    <row r="7" spans="1:12" ht="15.75" customHeight="1">
      <c r="A7" s="83"/>
      <c r="B7" s="83"/>
      <c r="C7" s="83"/>
      <c r="D7" s="80"/>
    </row>
    <row r="8" spans="1:12">
      <c r="A8" s="18"/>
      <c r="B8" s="18"/>
      <c r="C8" s="18"/>
      <c r="D8" s="18"/>
    </row>
    <row r="9" spans="1:12" ht="15">
      <c r="A9" s="6" t="s">
        <v>1</v>
      </c>
      <c r="B9" s="49">
        <v>59</v>
      </c>
      <c r="C9" s="49">
        <v>136</v>
      </c>
      <c r="D9" s="49">
        <f t="shared" ref="D9:D24" si="0">SUM(B9:C9)</f>
        <v>195</v>
      </c>
      <c r="E9" s="46" t="s">
        <v>79</v>
      </c>
    </row>
    <row r="10" spans="1:12" ht="15">
      <c r="A10" s="7" t="s">
        <v>2</v>
      </c>
      <c r="B10" s="32">
        <v>36</v>
      </c>
      <c r="C10" s="32">
        <v>104</v>
      </c>
      <c r="D10" s="32">
        <f t="shared" si="0"/>
        <v>140</v>
      </c>
      <c r="E10" s="46" t="s">
        <v>80</v>
      </c>
    </row>
    <row r="11" spans="1:12" ht="15">
      <c r="A11" s="6" t="s">
        <v>3</v>
      </c>
      <c r="B11" s="49">
        <v>126</v>
      </c>
      <c r="C11" s="49">
        <v>25</v>
      </c>
      <c r="D11" s="49">
        <f t="shared" si="0"/>
        <v>151</v>
      </c>
      <c r="E11" s="46" t="s">
        <v>81</v>
      </c>
    </row>
    <row r="12" spans="1:12" ht="15">
      <c r="A12" s="7" t="s">
        <v>4</v>
      </c>
      <c r="B12" s="32">
        <v>28</v>
      </c>
      <c r="C12" s="32">
        <v>16</v>
      </c>
      <c r="D12" s="32">
        <f t="shared" si="0"/>
        <v>44</v>
      </c>
      <c r="E12" s="46" t="s">
        <v>82</v>
      </c>
    </row>
    <row r="13" spans="1:12" ht="15">
      <c r="A13" s="6" t="s">
        <v>7</v>
      </c>
      <c r="B13" s="49">
        <v>115</v>
      </c>
      <c r="C13" s="49">
        <v>84</v>
      </c>
      <c r="D13" s="49">
        <f t="shared" si="0"/>
        <v>199</v>
      </c>
      <c r="E13" s="46" t="s">
        <v>83</v>
      </c>
    </row>
    <row r="14" spans="1:12" ht="15">
      <c r="A14" s="7" t="s">
        <v>8</v>
      </c>
      <c r="B14" s="32">
        <v>39</v>
      </c>
      <c r="C14" s="32">
        <v>113</v>
      </c>
      <c r="D14" s="32">
        <f t="shared" si="0"/>
        <v>152</v>
      </c>
      <c r="E14" s="46" t="s">
        <v>84</v>
      </c>
    </row>
    <row r="15" spans="1:12" ht="15">
      <c r="A15" s="6" t="s">
        <v>5</v>
      </c>
      <c r="B15" s="49">
        <v>40</v>
      </c>
      <c r="C15" s="49">
        <v>171</v>
      </c>
      <c r="D15" s="49">
        <f t="shared" si="0"/>
        <v>211</v>
      </c>
      <c r="E15" s="46" t="s">
        <v>85</v>
      </c>
    </row>
    <row r="16" spans="1:12" ht="15">
      <c r="A16" s="7" t="s">
        <v>6</v>
      </c>
      <c r="B16" s="32">
        <v>32</v>
      </c>
      <c r="C16" s="32">
        <v>22</v>
      </c>
      <c r="D16" s="32">
        <f t="shared" si="0"/>
        <v>54</v>
      </c>
      <c r="E16" s="46" t="s">
        <v>86</v>
      </c>
    </row>
    <row r="17" spans="1:5" ht="15">
      <c r="A17" s="6" t="s">
        <v>9</v>
      </c>
      <c r="B17" s="49">
        <v>621</v>
      </c>
      <c r="C17" s="49">
        <v>2743</v>
      </c>
      <c r="D17" s="49">
        <f t="shared" si="0"/>
        <v>3364</v>
      </c>
      <c r="E17" s="46" t="s">
        <v>87</v>
      </c>
    </row>
    <row r="18" spans="1:5" ht="15">
      <c r="A18" s="7" t="s">
        <v>10</v>
      </c>
      <c r="B18" s="32">
        <v>21</v>
      </c>
      <c r="C18" s="32">
        <v>100</v>
      </c>
      <c r="D18" s="32">
        <f t="shared" si="0"/>
        <v>121</v>
      </c>
      <c r="E18" s="46" t="s">
        <v>88</v>
      </c>
    </row>
    <row r="19" spans="1:5" ht="15">
      <c r="A19" s="6" t="s">
        <v>32</v>
      </c>
      <c r="B19" s="49">
        <v>44</v>
      </c>
      <c r="C19" s="49">
        <v>182</v>
      </c>
      <c r="D19" s="49">
        <f t="shared" si="0"/>
        <v>226</v>
      </c>
      <c r="E19" s="46" t="s">
        <v>89</v>
      </c>
    </row>
    <row r="20" spans="1:5" ht="15">
      <c r="A20" s="7" t="s">
        <v>11</v>
      </c>
      <c r="B20" s="32">
        <v>147</v>
      </c>
      <c r="C20" s="32">
        <v>439</v>
      </c>
      <c r="D20" s="32">
        <f t="shared" si="0"/>
        <v>586</v>
      </c>
      <c r="E20" s="46" t="s">
        <v>90</v>
      </c>
    </row>
    <row r="21" spans="1:5" ht="15">
      <c r="A21" s="6" t="s">
        <v>12</v>
      </c>
      <c r="B21" s="49">
        <v>44</v>
      </c>
      <c r="C21" s="49">
        <v>102</v>
      </c>
      <c r="D21" s="49">
        <f t="shared" si="0"/>
        <v>146</v>
      </c>
      <c r="E21" s="46" t="s">
        <v>91</v>
      </c>
    </row>
    <row r="22" spans="1:5" ht="15">
      <c r="A22" s="7" t="s">
        <v>13</v>
      </c>
      <c r="B22" s="32">
        <v>31</v>
      </c>
      <c r="C22" s="32">
        <v>289</v>
      </c>
      <c r="D22" s="32">
        <f t="shared" si="0"/>
        <v>320</v>
      </c>
      <c r="E22" s="46" t="s">
        <v>92</v>
      </c>
    </row>
    <row r="23" spans="1:5" ht="15">
      <c r="A23" s="6" t="s">
        <v>14</v>
      </c>
      <c r="B23" s="49">
        <v>158</v>
      </c>
      <c r="C23" s="49">
        <v>923</v>
      </c>
      <c r="D23" s="49">
        <f t="shared" si="0"/>
        <v>1081</v>
      </c>
      <c r="E23" s="46" t="s">
        <v>93</v>
      </c>
    </row>
    <row r="24" spans="1:5" ht="15">
      <c r="A24" s="7" t="s">
        <v>15</v>
      </c>
      <c r="B24" s="32">
        <v>75</v>
      </c>
      <c r="C24" s="32">
        <v>320</v>
      </c>
      <c r="D24" s="32">
        <f t="shared" si="0"/>
        <v>395</v>
      </c>
      <c r="E24" s="46" t="s">
        <v>94</v>
      </c>
    </row>
    <row r="25" spans="1:5" ht="15">
      <c r="A25" s="6" t="s">
        <v>16</v>
      </c>
      <c r="B25" s="49">
        <v>35</v>
      </c>
      <c r="C25" s="49">
        <v>112</v>
      </c>
      <c r="D25" s="49">
        <f t="shared" ref="D25:D40" si="1">SUM(B25:C25)</f>
        <v>147</v>
      </c>
      <c r="E25" s="46" t="s">
        <v>95</v>
      </c>
    </row>
    <row r="26" spans="1:5" ht="12.75" customHeight="1">
      <c r="A26" s="7" t="s">
        <v>17</v>
      </c>
      <c r="B26" s="32">
        <v>38</v>
      </c>
      <c r="C26" s="32">
        <v>47</v>
      </c>
      <c r="D26" s="32">
        <f t="shared" si="1"/>
        <v>85</v>
      </c>
      <c r="E26" s="46" t="s">
        <v>96</v>
      </c>
    </row>
    <row r="27" spans="1:5" ht="15">
      <c r="A27" s="6" t="s">
        <v>18</v>
      </c>
      <c r="B27" s="49">
        <v>62</v>
      </c>
      <c r="C27" s="49">
        <v>256</v>
      </c>
      <c r="D27" s="49">
        <f t="shared" si="1"/>
        <v>318</v>
      </c>
      <c r="E27" s="46" t="s">
        <v>97</v>
      </c>
    </row>
    <row r="28" spans="1:5" ht="15">
      <c r="A28" s="7" t="s">
        <v>19</v>
      </c>
      <c r="B28" s="32">
        <v>106</v>
      </c>
      <c r="C28" s="32">
        <v>53</v>
      </c>
      <c r="D28" s="32">
        <f t="shared" si="1"/>
        <v>159</v>
      </c>
      <c r="E28" s="46" t="s">
        <v>98</v>
      </c>
    </row>
    <row r="29" spans="1:5" ht="15">
      <c r="A29" s="6" t="s">
        <v>20</v>
      </c>
      <c r="B29" s="49">
        <v>92</v>
      </c>
      <c r="C29" s="49">
        <v>288</v>
      </c>
      <c r="D29" s="49">
        <f t="shared" si="1"/>
        <v>380</v>
      </c>
      <c r="E29" s="46" t="s">
        <v>99</v>
      </c>
    </row>
    <row r="30" spans="1:5" ht="15">
      <c r="A30" s="7" t="s">
        <v>21</v>
      </c>
      <c r="B30" s="32">
        <v>42</v>
      </c>
      <c r="C30" s="32">
        <v>169</v>
      </c>
      <c r="D30" s="32">
        <f t="shared" si="1"/>
        <v>211</v>
      </c>
      <c r="E30" s="46" t="s">
        <v>100</v>
      </c>
    </row>
    <row r="31" spans="1:5" ht="15">
      <c r="A31" s="6" t="s">
        <v>22</v>
      </c>
      <c r="B31" s="49">
        <v>581</v>
      </c>
      <c r="C31" s="49">
        <v>119</v>
      </c>
      <c r="D31" s="49">
        <f t="shared" si="1"/>
        <v>700</v>
      </c>
      <c r="E31" s="46" t="s">
        <v>101</v>
      </c>
    </row>
    <row r="32" spans="1:5" ht="15">
      <c r="A32" s="7" t="s">
        <v>23</v>
      </c>
      <c r="B32" s="32">
        <v>44</v>
      </c>
      <c r="C32" s="32">
        <v>133</v>
      </c>
      <c r="D32" s="32">
        <f t="shared" si="1"/>
        <v>177</v>
      </c>
      <c r="E32" s="46" t="s">
        <v>102</v>
      </c>
    </row>
    <row r="33" spans="1:5" ht="15">
      <c r="A33" s="6" t="s">
        <v>24</v>
      </c>
      <c r="B33" s="49">
        <v>50</v>
      </c>
      <c r="C33" s="49">
        <v>211</v>
      </c>
      <c r="D33" s="49">
        <f t="shared" si="1"/>
        <v>261</v>
      </c>
      <c r="E33" s="46" t="s">
        <v>103</v>
      </c>
    </row>
    <row r="34" spans="1:5" ht="15">
      <c r="A34" s="7" t="s">
        <v>25</v>
      </c>
      <c r="B34" s="32">
        <v>30</v>
      </c>
      <c r="C34" s="32">
        <v>86</v>
      </c>
      <c r="D34" s="32">
        <f t="shared" si="1"/>
        <v>116</v>
      </c>
      <c r="E34" s="46" t="s">
        <v>104</v>
      </c>
    </row>
    <row r="35" spans="1:5" ht="15">
      <c r="A35" s="6" t="s">
        <v>26</v>
      </c>
      <c r="B35" s="49">
        <v>39</v>
      </c>
      <c r="C35" s="49">
        <v>28</v>
      </c>
      <c r="D35" s="49">
        <f t="shared" si="1"/>
        <v>67</v>
      </c>
      <c r="E35" s="46" t="s">
        <v>105</v>
      </c>
    </row>
    <row r="36" spans="1:5" ht="15">
      <c r="A36" s="7" t="s">
        <v>27</v>
      </c>
      <c r="B36" s="32">
        <v>13</v>
      </c>
      <c r="C36" s="32">
        <v>22</v>
      </c>
      <c r="D36" s="32">
        <f t="shared" si="1"/>
        <v>35</v>
      </c>
      <c r="E36" s="46" t="s">
        <v>106</v>
      </c>
    </row>
    <row r="37" spans="1:5" ht="15">
      <c r="A37" s="6" t="s">
        <v>28</v>
      </c>
      <c r="B37" s="49">
        <v>21</v>
      </c>
      <c r="C37" s="49">
        <v>120</v>
      </c>
      <c r="D37" s="49">
        <f t="shared" si="1"/>
        <v>141</v>
      </c>
      <c r="E37" s="46" t="s">
        <v>107</v>
      </c>
    </row>
    <row r="38" spans="1:5" ht="15">
      <c r="A38" s="7" t="s">
        <v>29</v>
      </c>
      <c r="B38" s="32">
        <v>82</v>
      </c>
      <c r="C38" s="32">
        <v>294</v>
      </c>
      <c r="D38" s="32">
        <f t="shared" si="1"/>
        <v>376</v>
      </c>
      <c r="E38" s="46" t="s">
        <v>108</v>
      </c>
    </row>
    <row r="39" spans="1:5" ht="15">
      <c r="A39" s="6" t="s">
        <v>30</v>
      </c>
      <c r="B39" s="49">
        <v>71</v>
      </c>
      <c r="C39" s="49">
        <v>82</v>
      </c>
      <c r="D39" s="49">
        <f t="shared" si="1"/>
        <v>153</v>
      </c>
      <c r="E39" s="46" t="s">
        <v>109</v>
      </c>
    </row>
    <row r="40" spans="1:5" ht="15">
      <c r="A40" s="7" t="s">
        <v>31</v>
      </c>
      <c r="B40" s="32">
        <v>20</v>
      </c>
      <c r="C40" s="32">
        <v>63</v>
      </c>
      <c r="D40" s="32">
        <f t="shared" si="1"/>
        <v>83</v>
      </c>
      <c r="E40" s="46" t="s">
        <v>110</v>
      </c>
    </row>
    <row r="41" spans="1:5">
      <c r="A41" s="18"/>
      <c r="B41" s="20"/>
      <c r="C41" s="20"/>
      <c r="D41" s="20"/>
    </row>
    <row r="42" spans="1:5" ht="15.75">
      <c r="A42" s="17" t="s">
        <v>61</v>
      </c>
      <c r="B42" s="2">
        <f>B9+B10+B11+B12+B13+B14+B15+B16+B17+B18+B19+B20+B21+B22+B23+B24+B25+B26+B27+B28+B29+B30+B31+B32+B33+B34+B35+B36+B37+B38+B39+B40</f>
        <v>2942</v>
      </c>
      <c r="C42" s="2">
        <f>C9+C10+C11+C12+C13+C14+C15+C16+C17+C18+C19+C20+C21+C22+C23+C24+C25+C26+C27+C28+C29+C30+C31+C32+C33+C34+C35+C36+C37+C38+C39+C40</f>
        <v>7852</v>
      </c>
      <c r="D42" s="2">
        <f>D9+D10+D11+D12+D13+D14+D15+D16+D17+D18+D19+D20+D21+D22+D23+D24+D25+D26+D27+D28+D29+D30+D31+D32+D33+D34+D35+D36+D37+D38+D39+D40</f>
        <v>10794</v>
      </c>
    </row>
    <row r="43" spans="1:5">
      <c r="B43" s="50">
        <f>B42*100/$D$42</f>
        <v>27.255882897906243</v>
      </c>
      <c r="C43" s="50">
        <f>C42*100/$D$42</f>
        <v>72.744117102093753</v>
      </c>
      <c r="D43" s="50">
        <f>SUM(B43:C43)</f>
        <v>100</v>
      </c>
    </row>
  </sheetData>
  <mergeCells count="4">
    <mergeCell ref="C6:C7"/>
    <mergeCell ref="D6:D7"/>
    <mergeCell ref="A6:A7"/>
    <mergeCell ref="B6:B7"/>
  </mergeCells>
  <phoneticPr fontId="0" type="noConversion"/>
  <printOptions horizontalCentered="1"/>
  <pageMargins left="0.75" right="0.75" top="0.55000000000000004" bottom="1" header="0" footer="0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F23" sqref="F23"/>
    </sheetView>
  </sheetViews>
  <sheetFormatPr baseColWidth="10" defaultRowHeight="12.75"/>
  <cols>
    <col min="1" max="1" width="21" customWidth="1"/>
    <col min="2" max="2" width="15.7109375" customWidth="1"/>
    <col min="3" max="3" width="10.140625" customWidth="1"/>
    <col min="4" max="4" width="7.28515625" customWidth="1"/>
    <col min="5" max="5" width="10.42578125" customWidth="1"/>
    <col min="6" max="6" width="8.85546875" customWidth="1"/>
  </cols>
  <sheetData>
    <row r="1" spans="1:8" ht="17.25">
      <c r="A1" s="4" t="s">
        <v>63</v>
      </c>
    </row>
    <row r="3" spans="1:8" ht="17.25">
      <c r="A3" s="4" t="s">
        <v>64</v>
      </c>
    </row>
    <row r="5" spans="1:8" ht="20.25" customHeight="1">
      <c r="A5" s="81" t="s">
        <v>47</v>
      </c>
      <c r="B5" s="81" t="s">
        <v>65</v>
      </c>
      <c r="C5" s="81" t="s">
        <v>66</v>
      </c>
      <c r="D5" s="81" t="s">
        <v>0</v>
      </c>
      <c r="E5" s="81" t="s">
        <v>111</v>
      </c>
      <c r="F5" s="81" t="s">
        <v>0</v>
      </c>
    </row>
    <row r="6" spans="1:8" ht="28.5" customHeight="1">
      <c r="A6" s="81"/>
      <c r="B6" s="81"/>
      <c r="C6" s="81"/>
      <c r="D6" s="81"/>
      <c r="E6" s="81"/>
      <c r="F6" s="81"/>
    </row>
    <row r="7" spans="1:8" ht="6.75" customHeight="1">
      <c r="A7" s="18"/>
      <c r="B7" s="18"/>
      <c r="C7" s="23"/>
      <c r="D7" s="23"/>
      <c r="E7" s="23"/>
      <c r="F7" s="23"/>
    </row>
    <row r="8" spans="1:8" ht="12.75" customHeight="1">
      <c r="A8" s="66" t="s">
        <v>71</v>
      </c>
      <c r="B8" s="67" t="s">
        <v>51</v>
      </c>
      <c r="C8" s="68">
        <v>8920</v>
      </c>
      <c r="D8" s="69">
        <f>C8/$C$16*100</f>
        <v>90.384030803526201</v>
      </c>
      <c r="E8" s="68">
        <v>15074</v>
      </c>
      <c r="F8" s="69">
        <f>E8/$E$16*100</f>
        <v>46.952188132689606</v>
      </c>
      <c r="G8" s="44">
        <v>90.384030803526201</v>
      </c>
      <c r="H8" s="44">
        <v>46.952188132689606</v>
      </c>
    </row>
    <row r="9" spans="1:8" ht="15" hidden="1">
      <c r="A9" s="7"/>
      <c r="B9" s="10"/>
      <c r="C9" s="32"/>
      <c r="D9" s="39"/>
      <c r="E9" s="32"/>
      <c r="F9" s="39"/>
      <c r="G9" s="44"/>
      <c r="H9" s="44"/>
    </row>
    <row r="10" spans="1:8" ht="15">
      <c r="A10" s="64" t="s">
        <v>48</v>
      </c>
      <c r="B10" s="71" t="s">
        <v>52</v>
      </c>
      <c r="C10" s="41">
        <v>872</v>
      </c>
      <c r="D10" s="42">
        <f>C10/$C$16*100</f>
        <v>8.8357483027662376</v>
      </c>
      <c r="E10" s="41">
        <v>8855</v>
      </c>
      <c r="F10" s="42">
        <f>E10/$E$16*100</f>
        <v>27.581373617816539</v>
      </c>
      <c r="G10" s="44">
        <v>8.8357483027662376</v>
      </c>
      <c r="H10" s="44">
        <v>27.581373617816539</v>
      </c>
    </row>
    <row r="11" spans="1:8" ht="15" hidden="1">
      <c r="A11" s="7"/>
      <c r="B11" s="10"/>
      <c r="C11" s="32"/>
      <c r="D11" s="39"/>
      <c r="E11" s="32"/>
      <c r="F11" s="39"/>
      <c r="G11" s="44"/>
      <c r="H11" s="44"/>
    </row>
    <row r="12" spans="1:8" ht="15">
      <c r="A12" s="66" t="s">
        <v>49</v>
      </c>
      <c r="B12" s="70" t="s">
        <v>53</v>
      </c>
      <c r="C12" s="68">
        <v>61</v>
      </c>
      <c r="D12" s="69">
        <f>C12/$C$16*100</f>
        <v>0.61809707163846395</v>
      </c>
      <c r="E12" s="68">
        <v>3049</v>
      </c>
      <c r="F12" s="69">
        <f>E12/$E$16*100</f>
        <v>9.4969630898613921</v>
      </c>
      <c r="G12" s="44">
        <v>0.61809707163846395</v>
      </c>
      <c r="H12" s="44">
        <v>9.4969630898613921</v>
      </c>
    </row>
    <row r="13" spans="1:8" ht="15" hidden="1">
      <c r="A13" s="7"/>
      <c r="B13" s="10"/>
      <c r="C13" s="32"/>
      <c r="D13" s="39"/>
      <c r="E13" s="32"/>
      <c r="F13" s="39"/>
      <c r="G13" s="44"/>
      <c r="H13" s="44"/>
    </row>
    <row r="14" spans="1:8" ht="15">
      <c r="A14" s="64" t="s">
        <v>50</v>
      </c>
      <c r="B14" s="72" t="s">
        <v>74</v>
      </c>
      <c r="C14" s="41">
        <v>16</v>
      </c>
      <c r="D14" s="42">
        <f>C14/$C$16*100</f>
        <v>0.16212382206910528</v>
      </c>
      <c r="E14" s="41">
        <v>5127</v>
      </c>
      <c r="F14" s="42">
        <f>E14/$E$16*100</f>
        <v>15.969475159632458</v>
      </c>
      <c r="G14" s="44">
        <v>0.16212382206910528</v>
      </c>
      <c r="H14" s="44">
        <v>15.969475159632458</v>
      </c>
    </row>
    <row r="15" spans="1:8" ht="10.5" customHeight="1">
      <c r="A15" s="18"/>
      <c r="B15" s="18"/>
      <c r="C15" s="22"/>
      <c r="D15" s="22"/>
      <c r="E15" s="22"/>
      <c r="F15" s="22"/>
      <c r="G15" s="47"/>
      <c r="H15" s="47"/>
    </row>
    <row r="16" spans="1:8" ht="21.75" customHeight="1">
      <c r="A16" s="17" t="s">
        <v>33</v>
      </c>
      <c r="B16" s="17"/>
      <c r="C16" s="2">
        <f>C8+C10+C12+C14</f>
        <v>9869</v>
      </c>
      <c r="D16" s="24">
        <f>D8+D10+D12+D14</f>
        <v>100</v>
      </c>
      <c r="E16" s="2">
        <f>E8+E10+E12+E14</f>
        <v>32105</v>
      </c>
      <c r="F16" s="24">
        <f>F8+F10+F12+F14</f>
        <v>100</v>
      </c>
    </row>
    <row r="17" spans="1:6">
      <c r="A17" s="18"/>
      <c r="B17" s="18"/>
      <c r="C17" s="18"/>
      <c r="D17" s="18"/>
      <c r="E17" s="18"/>
      <c r="F17" s="18"/>
    </row>
    <row r="20" spans="1:6" hidden="1"/>
  </sheetData>
  <mergeCells count="6">
    <mergeCell ref="F5:F6"/>
    <mergeCell ref="A5:A6"/>
    <mergeCell ref="B5:B6"/>
    <mergeCell ref="C5:C6"/>
    <mergeCell ref="D5:D6"/>
    <mergeCell ref="E5:E6"/>
  </mergeCells>
  <phoneticPr fontId="0" type="noConversion"/>
  <printOptions horizontalCentered="1"/>
  <pageMargins left="0.39370078740157483" right="0.75" top="0.98425196850393704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C21" sqref="C21"/>
    </sheetView>
  </sheetViews>
  <sheetFormatPr baseColWidth="10" defaultRowHeight="12.75"/>
  <cols>
    <col min="1" max="1" width="32.28515625" customWidth="1"/>
    <col min="2" max="2" width="15.140625" customWidth="1"/>
    <col min="3" max="3" width="15.42578125" customWidth="1"/>
  </cols>
  <sheetData>
    <row r="1" spans="1:9" ht="17.25">
      <c r="A1" s="4" t="s">
        <v>54</v>
      </c>
    </row>
    <row r="3" spans="1:9" ht="17.25">
      <c r="A3" s="4" t="s">
        <v>67</v>
      </c>
    </row>
    <row r="5" spans="1:9" ht="23.25" customHeight="1">
      <c r="A5" s="81" t="s">
        <v>68</v>
      </c>
      <c r="B5" s="81" t="s">
        <v>69</v>
      </c>
      <c r="C5" s="81" t="s">
        <v>70</v>
      </c>
    </row>
    <row r="6" spans="1:9" ht="39.75" customHeight="1">
      <c r="A6" s="81"/>
      <c r="B6" s="81"/>
      <c r="C6" s="81"/>
      <c r="D6" s="47" t="s">
        <v>112</v>
      </c>
      <c r="E6" s="47" t="s">
        <v>113</v>
      </c>
    </row>
    <row r="7" spans="1:9">
      <c r="A7" s="73"/>
      <c r="B7" s="73"/>
      <c r="C7" s="73"/>
      <c r="D7" s="47"/>
      <c r="E7" s="65"/>
      <c r="F7" s="34"/>
      <c r="G7" s="34"/>
      <c r="H7" s="34"/>
      <c r="I7" s="35"/>
    </row>
    <row r="8" spans="1:9" ht="15" customHeight="1">
      <c r="A8" s="64" t="s">
        <v>36</v>
      </c>
      <c r="B8" s="41">
        <v>3921</v>
      </c>
      <c r="C8" s="41">
        <v>116935</v>
      </c>
      <c r="D8" s="63">
        <f>B8*100/$B$13</f>
        <v>0.68956178269571</v>
      </c>
      <c r="E8" s="63">
        <f>C8*100/$C$13</f>
        <v>0.13830810072444302</v>
      </c>
      <c r="F8" s="34"/>
      <c r="G8" s="34"/>
      <c r="H8" s="34"/>
      <c r="I8" s="34"/>
    </row>
    <row r="9" spans="1:9" ht="16.5" customHeight="1">
      <c r="A9" s="66" t="s">
        <v>75</v>
      </c>
      <c r="B9" s="68">
        <v>493407</v>
      </c>
      <c r="C9" s="68">
        <v>73770551</v>
      </c>
      <c r="D9" s="63">
        <f t="shared" ref="D9:D11" si="0">B9*100/$B$13</f>
        <v>86.772407680321905</v>
      </c>
      <c r="E9" s="63">
        <f t="shared" ref="E9:E11" si="1">C9*100/$C$13</f>
        <v>87.254156567372135</v>
      </c>
      <c r="F9" s="35"/>
      <c r="G9" s="35"/>
      <c r="H9" s="35"/>
      <c r="I9" s="35"/>
    </row>
    <row r="10" spans="1:9" ht="15.75" customHeight="1">
      <c r="A10" s="64" t="s">
        <v>76</v>
      </c>
      <c r="B10" s="41">
        <v>11408</v>
      </c>
      <c r="C10" s="41">
        <v>1703840</v>
      </c>
      <c r="D10" s="63">
        <f t="shared" si="0"/>
        <v>2.0062537151218209</v>
      </c>
      <c r="E10" s="63">
        <f t="shared" si="1"/>
        <v>2.0152638161229315</v>
      </c>
      <c r="F10" s="35"/>
      <c r="G10" s="35"/>
      <c r="H10" s="35"/>
      <c r="I10" s="35"/>
    </row>
    <row r="11" spans="1:9" ht="15" customHeight="1">
      <c r="A11" s="66" t="s">
        <v>77</v>
      </c>
      <c r="B11" s="68">
        <v>59886</v>
      </c>
      <c r="C11" s="68">
        <v>8955421</v>
      </c>
      <c r="D11" s="63">
        <f t="shared" si="0"/>
        <v>10.531776821860568</v>
      </c>
      <c r="E11" s="63">
        <f t="shared" si="1"/>
        <v>10.592271515780494</v>
      </c>
    </row>
    <row r="12" spans="1:9" ht="7.5" customHeight="1">
      <c r="A12" s="73"/>
      <c r="B12" s="74"/>
      <c r="C12" s="74"/>
      <c r="D12" s="8"/>
      <c r="E12" s="8"/>
    </row>
    <row r="13" spans="1:9" ht="23.25" customHeight="1">
      <c r="A13" s="11" t="s">
        <v>61</v>
      </c>
      <c r="B13" s="2">
        <f>SUM(B8:B11)</f>
        <v>568622</v>
      </c>
      <c r="C13" s="2">
        <f>SUM(C8:C11)</f>
        <v>84546747</v>
      </c>
      <c r="D13" s="8"/>
      <c r="E13" s="8"/>
    </row>
  </sheetData>
  <mergeCells count="3">
    <mergeCell ref="A5:A6"/>
    <mergeCell ref="B5:B6"/>
    <mergeCell ref="C5:C6"/>
  </mergeCells>
  <phoneticPr fontId="0" type="noConversion"/>
  <printOptions horizontalCentered="1"/>
  <pageMargins left="0.39370078740157483" right="0.75" top="0.66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3.2.1</vt:lpstr>
      <vt:lpstr>3.3.1</vt:lpstr>
      <vt:lpstr>3.4.1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mflorviv</cp:lastModifiedBy>
  <cp:lastPrinted>2011-02-04T19:44:39Z</cp:lastPrinted>
  <dcterms:created xsi:type="dcterms:W3CDTF">2008-04-22T18:41:03Z</dcterms:created>
  <dcterms:modified xsi:type="dcterms:W3CDTF">2011-03-01T19:49:16Z</dcterms:modified>
</cp:coreProperties>
</file>