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95" yWindow="-90" windowWidth="15480" windowHeight="11640"/>
  </bookViews>
  <sheets>
    <sheet name="3.1.1" sheetId="1" r:id="rId1"/>
    <sheet name="3.1.2" sheetId="2" r:id="rId2"/>
    <sheet name="3.1.3" sheetId="16" r:id="rId3"/>
    <sheet name="3.1.4" sheetId="7" r:id="rId4"/>
    <sheet name="3.1.5" sheetId="6" r:id="rId5"/>
    <sheet name="3.1.6" sheetId="5" r:id="rId6"/>
    <sheet name="3.1.7" sheetId="14" r:id="rId7"/>
    <sheet name="3.1.8" sheetId="15" r:id="rId8"/>
    <sheet name="3.2.1" sheetId="4" r:id="rId9"/>
    <sheet name="3.3.1" sheetId="12" r:id="rId10"/>
    <sheet name="3.4.1" sheetId="13" r:id="rId11"/>
  </sheets>
  <calcPr calcId="125725"/>
</workbook>
</file>

<file path=xl/calcChain.xml><?xml version="1.0" encoding="utf-8"?>
<calcChain xmlns="http://schemas.openxmlformats.org/spreadsheetml/2006/main">
  <c r="C50" i="15"/>
  <c r="D50"/>
  <c r="E50"/>
  <c r="F50"/>
  <c r="B50"/>
  <c r="F48"/>
  <c r="C51" i="14"/>
  <c r="D51"/>
  <c r="E51"/>
  <c r="B51"/>
  <c r="F51" l="1"/>
  <c r="C52" l="1"/>
  <c r="D52"/>
  <c r="E52"/>
  <c r="B52"/>
  <c r="E40" i="16"/>
  <c r="D40"/>
  <c r="C40"/>
  <c r="B40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52" i="14" l="1"/>
  <c r="F40" i="16"/>
  <c r="F47" i="15" l="1"/>
  <c r="D14" i="5"/>
  <c r="F8" i="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7"/>
  <c r="C41" i="5"/>
  <c r="B41"/>
  <c r="D39"/>
  <c r="D15"/>
  <c r="D13"/>
  <c r="D12"/>
  <c r="D11"/>
  <c r="D10"/>
  <c r="D9"/>
  <c r="D8"/>
  <c r="C16" i="12"/>
  <c r="D10" s="1"/>
  <c r="F46" i="15"/>
  <c r="E40" i="7"/>
  <c r="F45" i="15"/>
  <c r="D16" i="5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9" i="4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C42"/>
  <c r="B42"/>
  <c r="B15" i="1"/>
  <c r="C11" s="1"/>
  <c r="B13" i="2"/>
  <c r="C10" s="1"/>
  <c r="B40" i="7"/>
  <c r="C40"/>
  <c r="D40"/>
  <c r="F7" i="6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E40"/>
  <c r="D40"/>
  <c r="C40"/>
  <c r="B40"/>
  <c r="F8" i="15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7"/>
  <c r="E16" i="12"/>
  <c r="F10" s="1"/>
  <c r="C13" i="13"/>
  <c r="B13"/>
  <c r="C10" i="1"/>
  <c r="C12"/>
  <c r="E10" i="13" l="1"/>
  <c r="E9"/>
  <c r="E11"/>
  <c r="E8"/>
  <c r="D9"/>
  <c r="D11"/>
  <c r="D10"/>
  <c r="D8"/>
  <c r="C13" i="2"/>
  <c r="C15" i="1"/>
  <c r="D14" i="12"/>
  <c r="D8"/>
  <c r="F8"/>
  <c r="D12"/>
  <c r="F12"/>
  <c r="F14"/>
  <c r="D42" i="4"/>
  <c r="C43" s="1"/>
  <c r="D41" i="5"/>
  <c r="C42" s="1"/>
  <c r="F40" i="7"/>
  <c r="D41" s="1"/>
  <c r="C11" i="2"/>
  <c r="F40" i="6"/>
  <c r="B41" s="1"/>
  <c r="C9" i="2"/>
  <c r="C8"/>
  <c r="C13" i="1"/>
  <c r="B43" i="4" l="1"/>
  <c r="D43" s="1"/>
  <c r="E51" i="15"/>
  <c r="D51"/>
  <c r="C51"/>
  <c r="B51"/>
  <c r="B42" i="5"/>
  <c r="D42" s="1"/>
  <c r="C41" i="6"/>
  <c r="D41"/>
  <c r="F41" s="1"/>
  <c r="E41"/>
  <c r="E41" i="7"/>
  <c r="B41"/>
  <c r="C41"/>
  <c r="D16" i="12"/>
  <c r="F16"/>
  <c r="F51" i="15" l="1"/>
  <c r="F41" i="7"/>
</calcChain>
</file>

<file path=xl/sharedStrings.xml><?xml version="1.0" encoding="utf-8"?>
<sst xmlns="http://schemas.openxmlformats.org/spreadsheetml/2006/main" count="427" uniqueCount="128">
  <si>
    <t>%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</si>
  <si>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</si>
  <si>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</si>
  <si>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</si>
  <si>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</si>
  <si>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</si>
  <si>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</si>
  <si>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</si>
  <si>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</si>
  <si>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</si>
  <si>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</si>
  <si>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</si>
  <si>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</si>
  <si>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</si>
  <si>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</si>
  <si>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</si>
  <si>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</si>
  <si>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</si>
  <si>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</si>
  <si>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</si>
  <si>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</si>
  <si>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</si>
  <si>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</si>
  <si>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</si>
  <si>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</si>
  <si>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</si>
  <si>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</si>
  <si>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</si>
  <si>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</si>
  <si>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</si>
  <si>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</si>
  <si>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</si>
  <si>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 de México</t>
  </si>
  <si>
    <t>Total</t>
  </si>
  <si>
    <t>Turístico de lujo</t>
  </si>
  <si>
    <t>Turístico</t>
  </si>
  <si>
    <t>Chofer Guía</t>
  </si>
  <si>
    <t>Autobús</t>
  </si>
  <si>
    <t>Camioneta</t>
  </si>
  <si>
    <t>Minibús</t>
  </si>
  <si>
    <t>Entidad Federativa</t>
  </si>
  <si>
    <t>Gasolina</t>
  </si>
  <si>
    <t>Gas</t>
  </si>
  <si>
    <t>Diesel</t>
  </si>
  <si>
    <t>Gas-Gasolina</t>
  </si>
  <si>
    <t>Automóvil</t>
  </si>
  <si>
    <t>Personas físicas</t>
  </si>
  <si>
    <t>Tipo de empresa</t>
  </si>
  <si>
    <t>Pequeña</t>
  </si>
  <si>
    <t>Mediana</t>
  </si>
  <si>
    <t>Grande</t>
  </si>
  <si>
    <t>1 a 5</t>
  </si>
  <si>
    <t>6 a 30</t>
  </si>
  <si>
    <t>31 a 100</t>
  </si>
  <si>
    <t>3.4 Producción</t>
  </si>
  <si>
    <t>Clase de servicio</t>
  </si>
  <si>
    <t>No. de vehículos</t>
  </si>
  <si>
    <t>Entidad federativa</t>
  </si>
  <si>
    <t>Tipo de combustible</t>
  </si>
  <si>
    <t xml:space="preserve">Entidad federativa                                       </t>
  </si>
  <si>
    <t>Personas morales</t>
  </si>
  <si>
    <t>Total nacional</t>
  </si>
  <si>
    <t>Modelo de vehículo</t>
  </si>
  <si>
    <t>3.3 Estructura empresarial del autotransporte de turismo</t>
  </si>
  <si>
    <t>3.3.1 Estructura por tipo de empresa y estrato en unidades a nivel nacional</t>
  </si>
  <si>
    <t>Estrato en unidades</t>
  </si>
  <si>
    <t>Número de empresas</t>
  </si>
  <si>
    <t>3.4.1 Pasajeros transportados y pasajeros-km por modalidad de servicio</t>
  </si>
  <si>
    <t>Modalidad de servicio</t>
  </si>
  <si>
    <t>Demanda atendida pasajeros*           
 (miles)</t>
  </si>
  <si>
    <t>Tráfico pasajeros-km             
(miles)</t>
  </si>
  <si>
    <t>Hombre camión</t>
  </si>
  <si>
    <t>3. Autotransporte federal de turismo</t>
  </si>
  <si>
    <t>3.1 Parque vehicular</t>
  </si>
  <si>
    <t>más de 100</t>
  </si>
  <si>
    <t>De Excursión</t>
  </si>
  <si>
    <t xml:space="preserve">Turístico </t>
  </si>
  <si>
    <t xml:space="preserve">Turístico de Lujo </t>
  </si>
  <si>
    <t xml:space="preserve">Minibús o Microbús                 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</si>
  <si>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</si>
  <si>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</si>
  <si>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</si>
  <si>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</si>
  <si>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</si>
  <si>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</si>
  <si>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</si>
  <si>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</si>
  <si>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</si>
  <si>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</si>
  <si>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</si>
  <si>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</si>
  <si>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</si>
  <si>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</si>
  <si>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</si>
  <si>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</si>
  <si>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</si>
  <si>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</si>
  <si>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</si>
  <si>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</si>
  <si>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</si>
  <si>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</si>
  <si>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</si>
  <si>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</si>
  <si>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</si>
  <si>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</si>
  <si>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</si>
  <si>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</si>
  <si>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</si>
  <si>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</si>
  <si>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</si>
  <si>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</si>
  <si>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Número de vehículos</t>
  </si>
  <si>
    <t>pasajeros</t>
  </si>
  <si>
    <t>trafico</t>
  </si>
  <si>
    <t xml:space="preserve">          por modalidad de servicio</t>
  </si>
  <si>
    <t xml:space="preserve">3.1.2 Parque vehicular del autotransporte de turismo </t>
  </si>
  <si>
    <t xml:space="preserve">          por tipo de vehículo</t>
  </si>
  <si>
    <t>3.1.3 Parque vehicular del turismo por tipo de combustible y entidad federativa</t>
  </si>
  <si>
    <t>3.1.4 Composición del parque vehicular de turismo por tipo de vehículo y entidad federativa</t>
  </si>
  <si>
    <t>3.1.7 Total de las unidades de turismo por modelo y modalidad de servicio</t>
  </si>
  <si>
    <t>3.1.8 Total de las unidades de turismo por modelo y tipo de vehículo</t>
  </si>
  <si>
    <t>3.2 Permisionarios del autotransporte de turismo</t>
  </si>
  <si>
    <t xml:space="preserve">          de turismo por entidad federativa</t>
  </si>
  <si>
    <t xml:space="preserve">3.1.5  Composición del parque vehicular de turismo por modalidad de servicio y entidad federativa </t>
  </si>
  <si>
    <t xml:space="preserve">3.2.1 Personas morales y físicas del servicio de autotransporte </t>
  </si>
  <si>
    <t xml:space="preserve">3.1.1 Composición de las unidades vehiculares de turismo </t>
  </si>
  <si>
    <t xml:space="preserve">           de turismo por entidad federativa</t>
  </si>
  <si>
    <t xml:space="preserve">3.1.6  Parque vehicular de permisionarios del autotransporte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</si>
</sst>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2" fillId="0" borderId="0"/>
  </cellStyleXfs>
  <cellXfs count="89">
    <xf numFmtId="0" fontId="0" fillId="0" borderId="0" xfId="0"/>
    <xf numFmtId="0" fontId="7" fillId="3" borderId="0" xfId="2" applyFont="1" applyBorder="1" applyAlignment="1">
      <alignment horizontal="center" vertical="center" wrapText="1"/>
    </xf>
    <xf numFmtId="3" fontId="7" fillId="3" borderId="0" xfId="2" applyNumberFormat="1" applyFont="1" applyAlignment="1">
      <alignment horizontal="center" vertical="center" wrapText="1"/>
    </xf>
    <xf numFmtId="0" fontId="4" fillId="0" borderId="0" xfId="1" applyFill="1" applyAlignment="1">
      <alignment horizontal="center"/>
    </xf>
    <xf numFmtId="0" fontId="8" fillId="0" borderId="0" xfId="0" applyFont="1"/>
    <xf numFmtId="0" fontId="9" fillId="0" borderId="0" xfId="0" applyFont="1" applyFill="1" applyBorder="1"/>
    <xf numFmtId="0" fontId="4" fillId="2" borderId="0" xfId="1" applyFont="1"/>
    <xf numFmtId="0" fontId="9" fillId="0" borderId="0" xfId="0" applyFont="1"/>
    <xf numFmtId="0" fontId="2" fillId="0" borderId="0" xfId="0" applyFont="1"/>
    <xf numFmtId="0" fontId="4" fillId="2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7" fillId="3" borderId="0" xfId="2" applyFont="1" applyAlignment="1">
      <alignment horizontal="center" vertical="center" wrapText="1"/>
    </xf>
    <xf numFmtId="0" fontId="6" fillId="3" borderId="0" xfId="2" applyFont="1" applyAlignment="1">
      <alignment horizontal="center" vertical="center" wrapText="1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7" fillId="3" borderId="0" xfId="2" applyFont="1" applyBorder="1" applyAlignment="1">
      <alignment horizontal="center" vertical="center"/>
    </xf>
    <xf numFmtId="0" fontId="4" fillId="0" borderId="0" xfId="1" applyFill="1" applyAlignment="1">
      <alignment horizontal="right"/>
    </xf>
    <xf numFmtId="0" fontId="7" fillId="3" borderId="0" xfId="2" applyFont="1" applyAlignment="1">
      <alignment horizontal="center" vertical="center" wrapText="1"/>
    </xf>
    <xf numFmtId="0" fontId="10" fillId="0" borderId="0" xfId="0" applyFont="1"/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4" fillId="0" borderId="0" xfId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164" fontId="7" fillId="3" borderId="0" xfId="2" applyNumberFormat="1" applyFont="1" applyAlignment="1">
      <alignment horizontal="center" vertical="center" wrapText="1"/>
    </xf>
    <xf numFmtId="0" fontId="3" fillId="0" borderId="0" xfId="0" applyFont="1"/>
    <xf numFmtId="164" fontId="0" fillId="0" borderId="0" xfId="0" applyNumberFormat="1"/>
    <xf numFmtId="0" fontId="7" fillId="3" borderId="0" xfId="2" applyFont="1" applyAlignment="1">
      <alignment horizontal="center" vertical="center" wrapText="1"/>
    </xf>
    <xf numFmtId="0" fontId="7" fillId="3" borderId="0" xfId="2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" fillId="2" borderId="0" xfId="1" applyFont="1"/>
    <xf numFmtId="3" fontId="1" fillId="2" borderId="0" xfId="1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horizontal="center"/>
    </xf>
    <xf numFmtId="0" fontId="0" fillId="0" borderId="0" xfId="0" applyBorder="1"/>
    <xf numFmtId="0" fontId="7" fillId="3" borderId="0" xfId="2" applyFont="1" applyAlignment="1">
      <alignment horizontal="center" vertical="center" wrapText="1"/>
    </xf>
    <xf numFmtId="0" fontId="7" fillId="3" borderId="0" xfId="2" applyFont="1" applyAlignment="1">
      <alignment horizontal="center" vertical="center" wrapText="1"/>
    </xf>
    <xf numFmtId="0" fontId="7" fillId="3" borderId="0" xfId="2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0" fontId="9" fillId="4" borderId="0" xfId="0" applyFont="1" applyFill="1" applyBorder="1"/>
    <xf numFmtId="3" fontId="9" fillId="4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3" fontId="4" fillId="2" borderId="0" xfId="1" applyNumberFormat="1" applyFont="1" applyAlignment="1">
      <alignment horizontal="center"/>
    </xf>
    <xf numFmtId="1" fontId="13" fillId="0" borderId="0" xfId="0" applyNumberFormat="1" applyFont="1"/>
    <xf numFmtId="1" fontId="14" fillId="0" borderId="0" xfId="0" applyNumberFormat="1" applyFont="1"/>
    <xf numFmtId="0" fontId="8" fillId="0" borderId="0" xfId="0" applyFont="1" applyAlignment="1">
      <alignment horizontal="left"/>
    </xf>
    <xf numFmtId="3" fontId="6" fillId="3" borderId="0" xfId="2" applyNumberFormat="1" applyFont="1" applyAlignment="1">
      <alignment horizontal="center" vertical="center" wrapText="1"/>
    </xf>
    <xf numFmtId="0" fontId="8" fillId="0" borderId="0" xfId="0" applyFont="1" applyAlignment="1"/>
    <xf numFmtId="3" fontId="13" fillId="0" borderId="0" xfId="0" applyNumberFormat="1" applyFont="1"/>
    <xf numFmtId="3" fontId="9" fillId="0" borderId="0" xfId="0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5" fillId="0" borderId="0" xfId="0" applyFont="1"/>
    <xf numFmtId="0" fontId="0" fillId="0" borderId="0" xfId="0" applyAlignment="1"/>
    <xf numFmtId="165" fontId="14" fillId="0" borderId="0" xfId="0" applyNumberFormat="1" applyFont="1"/>
    <xf numFmtId="1" fontId="5" fillId="0" borderId="0" xfId="0" applyNumberFormat="1" applyFont="1" applyAlignment="1">
      <alignment horizontal="center"/>
    </xf>
    <xf numFmtId="0" fontId="9" fillId="4" borderId="0" xfId="0" applyFont="1" applyFill="1"/>
    <xf numFmtId="0" fontId="16" fillId="0" borderId="0" xfId="0" applyFont="1" applyBorder="1" applyAlignment="1">
      <alignment horizontal="center"/>
    </xf>
    <xf numFmtId="0" fontId="9" fillId="5" borderId="0" xfId="0" applyFont="1" applyFill="1"/>
    <xf numFmtId="16" fontId="9" fillId="5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right"/>
    </xf>
    <xf numFmtId="0" fontId="9" fillId="5" borderId="0" xfId="0" applyFont="1" applyFill="1" applyBorder="1"/>
    <xf numFmtId="3" fontId="0" fillId="5" borderId="0" xfId="0" applyNumberFormat="1" applyFill="1" applyAlignment="1">
      <alignment horizontal="right"/>
    </xf>
    <xf numFmtId="164" fontId="0" fillId="5" borderId="0" xfId="0" applyNumberFormat="1" applyFill="1" applyAlignment="1">
      <alignment horizontal="right"/>
    </xf>
    <xf numFmtId="0" fontId="2" fillId="0" borderId="0" xfId="3"/>
    <xf numFmtId="0" fontId="0" fillId="0" borderId="0" xfId="0" applyFill="1"/>
    <xf numFmtId="0" fontId="7" fillId="3" borderId="0" xfId="2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7" fillId="3" borderId="0" xfId="2" applyFont="1" applyAlignment="1">
      <alignment horizontal="center" vertical="center" wrapText="1"/>
    </xf>
    <xf numFmtId="0" fontId="7" fillId="3" borderId="0" xfId="2" applyFont="1" applyAlignment="1">
      <alignment horizontal="left" vertical="center"/>
    </xf>
    <xf numFmtId="0" fontId="7" fillId="3" borderId="0" xfId="2" applyFont="1" applyAlignment="1">
      <alignment horizontal="center" wrapText="1"/>
    </xf>
    <xf numFmtId="0" fontId="6" fillId="3" borderId="0" xfId="2" applyFont="1" applyAlignment="1">
      <alignment horizontal="center" vertical="center" wrapText="1"/>
    </xf>
    <xf numFmtId="0" fontId="6" fillId="3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</cellXfs>
  <cellStyles count="4">
    <cellStyle name="40% - Énfasis3" xfId="1" builtinId="39"/>
    <cellStyle name="Énfasis3" xfId="2" builtinId="37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9BBB59"/>
      <color rgb="FFF7964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100"/>
              <a:t>Participación</a:t>
            </a:r>
            <a:r>
              <a:rPr lang="en-US" sz="1100" baseline="0"/>
              <a:t> del Parque Vehicular de Turismo</a:t>
            </a:r>
          </a:p>
          <a:p>
            <a:pPr>
              <a:defRPr lang="es-ES"/>
            </a:pPr>
            <a:r>
              <a:rPr lang="en-US" sz="1100" baseline="0"/>
              <a:t> por Modalidad de Servicio 2011</a:t>
            </a:r>
            <a:endParaRPr lang="en-US" sz="1100"/>
          </a:p>
        </c:rich>
      </c:tx>
      <c:layout>
        <c:manualLayout>
          <c:xMode val="edge"/>
          <c:yMode val="edge"/>
          <c:x val="0.206909667541557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9745188101487655E-2"/>
          <c:y val="0.19296742318974841"/>
          <c:w val="0.45485039370078817"/>
          <c:h val="0.80267716535433076"/>
        </c:manualLayout>
      </c:layout>
      <c:pieChart>
        <c:varyColors val="1"/>
        <c:ser>
          <c:idx val="0"/>
          <c:order val="0"/>
          <c:explosion val="8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1.0290244969378816E-2"/>
                  <c:y val="9.6951134784622528E-2"/>
                </c:manualLayout>
              </c:layout>
              <c:dLblPos val="bestFit"/>
              <c:showPercent val="1"/>
            </c:dLbl>
            <c:dLbl>
              <c:idx val="1"/>
              <c:layout>
                <c:manualLayout>
                  <c:x val="-0.10267388451443575"/>
                  <c:y val="-0.10497027945036273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7.5849081364829415E-2"/>
                  <c:y val="-5.3123359580052328E-2"/>
                </c:manualLayout>
              </c:layout>
              <c:dLblPos val="bestFit"/>
              <c:showPercent val="1"/>
            </c:dLbl>
            <c:dLbl>
              <c:idx val="3"/>
              <c:layout>
                <c:manualLayout>
                  <c:x val="8.3522965879265346E-2"/>
                  <c:y val="0.1150019299058206"/>
                </c:manualLayout>
              </c:layout>
              <c:dLblPos val="bestFit"/>
              <c:showPercent val="1"/>
            </c:dLbl>
            <c:txPr>
              <a:bodyPr/>
              <a:lstStyle/>
              <a:p>
                <a:pPr>
                  <a:defRPr lang="es-ES" sz="1100" b="1"/>
                </a:pPr>
                <a:endParaRPr lang="es-ES"/>
              </a:p>
            </c:txPr>
            <c:dLblPos val="ctr"/>
            <c:showPercent val="1"/>
            <c:showLeaderLines val="1"/>
          </c:dLbls>
          <c:cat>
            <c:strRef>
              <c:f>'3.1.1'!$A$10:$A$13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 </c:v>
                </c:pt>
                <c:pt idx="3">
                  <c:v>Turístico de Lujo </c:v>
                </c:pt>
              </c:strCache>
            </c:strRef>
          </c:cat>
          <c:val>
            <c:numRef>
              <c:f>'3.1.1'!$B$10:$B$13</c:f>
              <c:numCache>
                <c:formatCode>#,##0</c:formatCode>
                <c:ptCount val="4"/>
                <c:pt idx="0">
                  <c:v>1682</c:v>
                </c:pt>
                <c:pt idx="1">
                  <c:v>23291</c:v>
                </c:pt>
                <c:pt idx="2">
                  <c:v>3605</c:v>
                </c:pt>
                <c:pt idx="3">
                  <c:v>10515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68029308836395452"/>
          <c:y val="0.31579067382009102"/>
          <c:w val="0.23915135608048993"/>
          <c:h val="0.56148013078040659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400"/>
              <a:t>Parque Vehicular de Turismo por Año-Modelo 2011</a:t>
            </a:r>
          </a:p>
        </c:rich>
      </c:tx>
      <c:layout>
        <c:manualLayout>
          <c:xMode val="edge"/>
          <c:yMode val="edge"/>
          <c:x val="0.2450749606299212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868173228346458"/>
          <c:y val="0.10215459526956058"/>
          <c:w val="0.8493182677165354"/>
          <c:h val="0.61214914664334408"/>
        </c:manualLayout>
      </c:layout>
      <c:barChart>
        <c:barDir val="col"/>
        <c:grouping val="stacked"/>
        <c:ser>
          <c:idx val="0"/>
          <c:order val="0"/>
          <c:tx>
            <c:strRef>
              <c:f>'3.1.7'!$B$5:$B$6</c:f>
              <c:strCache>
                <c:ptCount val="1"/>
                <c:pt idx="0">
                  <c:v>Chofer Guía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cat>
            <c:numRef>
              <c:f>'3.1.7'!$A$8:$A$49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</c:numCache>
            </c:numRef>
          </c:cat>
          <c:val>
            <c:numRef>
              <c:f>'3.1.7'!$B$8:$B$49</c:f>
              <c:numCache>
                <c:formatCode>#,##0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22</c:v>
                </c:pt>
                <c:pt idx="20">
                  <c:v>35</c:v>
                </c:pt>
                <c:pt idx="21">
                  <c:v>62</c:v>
                </c:pt>
                <c:pt idx="22">
                  <c:v>95</c:v>
                </c:pt>
                <c:pt idx="23">
                  <c:v>47</c:v>
                </c:pt>
                <c:pt idx="24">
                  <c:v>53</c:v>
                </c:pt>
                <c:pt idx="25">
                  <c:v>40</c:v>
                </c:pt>
                <c:pt idx="26">
                  <c:v>50</c:v>
                </c:pt>
                <c:pt idx="27">
                  <c:v>97</c:v>
                </c:pt>
                <c:pt idx="28">
                  <c:v>53</c:v>
                </c:pt>
                <c:pt idx="29">
                  <c:v>95</c:v>
                </c:pt>
                <c:pt idx="30">
                  <c:v>100</c:v>
                </c:pt>
                <c:pt idx="31">
                  <c:v>89</c:v>
                </c:pt>
                <c:pt idx="32">
                  <c:v>89</c:v>
                </c:pt>
                <c:pt idx="33">
                  <c:v>104</c:v>
                </c:pt>
                <c:pt idx="34">
                  <c:v>142</c:v>
                </c:pt>
                <c:pt idx="35">
                  <c:v>140</c:v>
                </c:pt>
                <c:pt idx="36">
                  <c:v>106</c:v>
                </c:pt>
                <c:pt idx="37">
                  <c:v>104</c:v>
                </c:pt>
                <c:pt idx="38">
                  <c:v>67</c:v>
                </c:pt>
                <c:pt idx="39">
                  <c:v>45</c:v>
                </c:pt>
                <c:pt idx="40">
                  <c:v>40</c:v>
                </c:pt>
                <c:pt idx="41">
                  <c:v>7</c:v>
                </c:pt>
              </c:numCache>
            </c:numRef>
          </c:val>
        </c:ser>
        <c:ser>
          <c:idx val="1"/>
          <c:order val="1"/>
          <c:tx>
            <c:strRef>
              <c:f>'3.1.7'!$C$5:$C$6</c:f>
              <c:strCache>
                <c:ptCount val="1"/>
                <c:pt idx="0">
                  <c:v>De Excursión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'3.1.7'!$A$8:$A$49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</c:numCache>
            </c:numRef>
          </c:cat>
          <c:val>
            <c:numRef>
              <c:f>'3.1.7'!$C$8:$C$49</c:f>
              <c:numCache>
                <c:formatCode>#,##0</c:formatCode>
                <c:ptCount val="42"/>
                <c:pt idx="0">
                  <c:v>203</c:v>
                </c:pt>
                <c:pt idx="1">
                  <c:v>162</c:v>
                </c:pt>
                <c:pt idx="2">
                  <c:v>179</c:v>
                </c:pt>
                <c:pt idx="3">
                  <c:v>211</c:v>
                </c:pt>
                <c:pt idx="4">
                  <c:v>310</c:v>
                </c:pt>
                <c:pt idx="5">
                  <c:v>371</c:v>
                </c:pt>
                <c:pt idx="6">
                  <c:v>331</c:v>
                </c:pt>
                <c:pt idx="7">
                  <c:v>400</c:v>
                </c:pt>
                <c:pt idx="8">
                  <c:v>471</c:v>
                </c:pt>
                <c:pt idx="9">
                  <c:v>454</c:v>
                </c:pt>
                <c:pt idx="10">
                  <c:v>541</c:v>
                </c:pt>
                <c:pt idx="11">
                  <c:v>466</c:v>
                </c:pt>
                <c:pt idx="12">
                  <c:v>102</c:v>
                </c:pt>
                <c:pt idx="13">
                  <c:v>390</c:v>
                </c:pt>
                <c:pt idx="14">
                  <c:v>460</c:v>
                </c:pt>
                <c:pt idx="15">
                  <c:v>672</c:v>
                </c:pt>
                <c:pt idx="16">
                  <c:v>250</c:v>
                </c:pt>
                <c:pt idx="17">
                  <c:v>243</c:v>
                </c:pt>
                <c:pt idx="18">
                  <c:v>343</c:v>
                </c:pt>
                <c:pt idx="19">
                  <c:v>445</c:v>
                </c:pt>
                <c:pt idx="20">
                  <c:v>1044</c:v>
                </c:pt>
                <c:pt idx="21">
                  <c:v>1233</c:v>
                </c:pt>
                <c:pt idx="22">
                  <c:v>1665</c:v>
                </c:pt>
                <c:pt idx="23">
                  <c:v>1094</c:v>
                </c:pt>
                <c:pt idx="24">
                  <c:v>385</c:v>
                </c:pt>
                <c:pt idx="25">
                  <c:v>420</c:v>
                </c:pt>
                <c:pt idx="26">
                  <c:v>540</c:v>
                </c:pt>
                <c:pt idx="27">
                  <c:v>837</c:v>
                </c:pt>
                <c:pt idx="28">
                  <c:v>990</c:v>
                </c:pt>
                <c:pt idx="29">
                  <c:v>1260</c:v>
                </c:pt>
                <c:pt idx="30">
                  <c:v>1269</c:v>
                </c:pt>
                <c:pt idx="31">
                  <c:v>675</c:v>
                </c:pt>
                <c:pt idx="32">
                  <c:v>779</c:v>
                </c:pt>
                <c:pt idx="33">
                  <c:v>456</c:v>
                </c:pt>
                <c:pt idx="34">
                  <c:v>630</c:v>
                </c:pt>
                <c:pt idx="35">
                  <c:v>739</c:v>
                </c:pt>
                <c:pt idx="36">
                  <c:v>658</c:v>
                </c:pt>
                <c:pt idx="37">
                  <c:v>602</c:v>
                </c:pt>
                <c:pt idx="38">
                  <c:v>537</c:v>
                </c:pt>
                <c:pt idx="39">
                  <c:v>85</c:v>
                </c:pt>
                <c:pt idx="40">
                  <c:v>279</c:v>
                </c:pt>
                <c:pt idx="41">
                  <c:v>110</c:v>
                </c:pt>
              </c:numCache>
            </c:numRef>
          </c:val>
        </c:ser>
        <c:ser>
          <c:idx val="2"/>
          <c:order val="2"/>
          <c:tx>
            <c:strRef>
              <c:f>'3.1.7'!$D$5:$D$6</c:f>
              <c:strCache>
                <c:ptCount val="1"/>
                <c:pt idx="0">
                  <c:v>Turístico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'3.1.7'!$A$8:$A$49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</c:numCache>
            </c:numRef>
          </c:cat>
          <c:val>
            <c:numRef>
              <c:f>'3.1.7'!$D$8:$D$49</c:f>
              <c:numCache>
                <c:formatCode>#,##0</c:formatCode>
                <c:ptCount val="4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22</c:v>
                </c:pt>
                <c:pt idx="14">
                  <c:v>24</c:v>
                </c:pt>
                <c:pt idx="15">
                  <c:v>24</c:v>
                </c:pt>
                <c:pt idx="16">
                  <c:v>19</c:v>
                </c:pt>
                <c:pt idx="17">
                  <c:v>17</c:v>
                </c:pt>
                <c:pt idx="18">
                  <c:v>16</c:v>
                </c:pt>
                <c:pt idx="19">
                  <c:v>53</c:v>
                </c:pt>
                <c:pt idx="20">
                  <c:v>64</c:v>
                </c:pt>
                <c:pt idx="21">
                  <c:v>71</c:v>
                </c:pt>
                <c:pt idx="22">
                  <c:v>85</c:v>
                </c:pt>
                <c:pt idx="23">
                  <c:v>103</c:v>
                </c:pt>
                <c:pt idx="24">
                  <c:v>29</c:v>
                </c:pt>
                <c:pt idx="25">
                  <c:v>42</c:v>
                </c:pt>
                <c:pt idx="26">
                  <c:v>72</c:v>
                </c:pt>
                <c:pt idx="27">
                  <c:v>148</c:v>
                </c:pt>
                <c:pt idx="28">
                  <c:v>135</c:v>
                </c:pt>
                <c:pt idx="29">
                  <c:v>294</c:v>
                </c:pt>
                <c:pt idx="30">
                  <c:v>336</c:v>
                </c:pt>
                <c:pt idx="31">
                  <c:v>220</c:v>
                </c:pt>
                <c:pt idx="32">
                  <c:v>285</c:v>
                </c:pt>
                <c:pt idx="33">
                  <c:v>189</c:v>
                </c:pt>
                <c:pt idx="34">
                  <c:v>268</c:v>
                </c:pt>
                <c:pt idx="35">
                  <c:v>270</c:v>
                </c:pt>
                <c:pt idx="36">
                  <c:v>230</c:v>
                </c:pt>
                <c:pt idx="37">
                  <c:v>240</c:v>
                </c:pt>
                <c:pt idx="38">
                  <c:v>103</c:v>
                </c:pt>
                <c:pt idx="39">
                  <c:v>80</c:v>
                </c:pt>
                <c:pt idx="40">
                  <c:v>117</c:v>
                </c:pt>
                <c:pt idx="41">
                  <c:v>43</c:v>
                </c:pt>
              </c:numCache>
            </c:numRef>
          </c:val>
        </c:ser>
        <c:ser>
          <c:idx val="3"/>
          <c:order val="3"/>
          <c:tx>
            <c:strRef>
              <c:f>'3.1.7'!$E$5:$E$6</c:f>
              <c:strCache>
                <c:ptCount val="1"/>
                <c:pt idx="0">
                  <c:v>Turístico de lujo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cat>
            <c:numRef>
              <c:f>'3.1.7'!$A$8:$A$49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</c:numCache>
            </c:numRef>
          </c:cat>
          <c:val>
            <c:numRef>
              <c:f>'3.1.7'!$E$8:$E$49</c:f>
              <c:numCache>
                <c:formatCode>#,##0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31</c:v>
                </c:pt>
                <c:pt idx="21">
                  <c:v>62</c:v>
                </c:pt>
                <c:pt idx="22">
                  <c:v>125</c:v>
                </c:pt>
                <c:pt idx="23">
                  <c:v>128</c:v>
                </c:pt>
                <c:pt idx="24">
                  <c:v>134</c:v>
                </c:pt>
                <c:pt idx="25">
                  <c:v>94</c:v>
                </c:pt>
                <c:pt idx="26">
                  <c:v>200</c:v>
                </c:pt>
                <c:pt idx="27">
                  <c:v>381</c:v>
                </c:pt>
                <c:pt idx="28">
                  <c:v>222</c:v>
                </c:pt>
                <c:pt idx="29">
                  <c:v>506</c:v>
                </c:pt>
                <c:pt idx="30">
                  <c:v>476</c:v>
                </c:pt>
                <c:pt idx="31">
                  <c:v>393</c:v>
                </c:pt>
                <c:pt idx="32">
                  <c:v>612</c:v>
                </c:pt>
                <c:pt idx="33">
                  <c:v>650</c:v>
                </c:pt>
                <c:pt idx="34">
                  <c:v>697</c:v>
                </c:pt>
                <c:pt idx="35">
                  <c:v>982</c:v>
                </c:pt>
                <c:pt idx="36">
                  <c:v>1127</c:v>
                </c:pt>
                <c:pt idx="37">
                  <c:v>1290</c:v>
                </c:pt>
                <c:pt idx="38">
                  <c:v>893</c:v>
                </c:pt>
                <c:pt idx="39">
                  <c:v>534</c:v>
                </c:pt>
                <c:pt idx="40">
                  <c:v>834</c:v>
                </c:pt>
                <c:pt idx="41">
                  <c:v>143</c:v>
                </c:pt>
              </c:numCache>
            </c:numRef>
          </c:val>
        </c:ser>
        <c:overlap val="100"/>
        <c:axId val="66696320"/>
        <c:axId val="66697856"/>
      </c:barChart>
      <c:catAx>
        <c:axId val="666963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800" b="1"/>
            </a:pPr>
            <a:endParaRPr lang="es-ES"/>
          </a:p>
        </c:txPr>
        <c:crossAx val="66697856"/>
        <c:crosses val="autoZero"/>
        <c:auto val="1"/>
        <c:lblAlgn val="ctr"/>
        <c:lblOffset val="100"/>
      </c:catAx>
      <c:valAx>
        <c:axId val="66697856"/>
        <c:scaling>
          <c:orientation val="minMax"/>
          <c:max val="2500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 Vehículos</a:t>
                </a:r>
              </a:p>
            </c:rich>
          </c:tx>
          <c:layout>
            <c:manualLayout>
              <c:xMode val="edge"/>
              <c:yMode val="edge"/>
              <c:x val="2.0000000000000011E-2"/>
              <c:y val="0.20049454039239653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696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66804724409449"/>
          <c:y val="0.8935561839300441"/>
          <c:w val="0.63263905511811402"/>
          <c:h val="7.9924479053378225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del Parque Vehicular de Turismo </a:t>
            </a:r>
          </a:p>
          <a:p>
            <a:pPr>
              <a:defRPr lang="es-ES"/>
            </a:pPr>
            <a:r>
              <a:rPr lang="en-US" sz="1200"/>
              <a:t>por Modalidad de Servicio 2011</a:t>
            </a:r>
          </a:p>
        </c:rich>
      </c:tx>
      <c:layout>
        <c:manualLayout>
          <c:xMode val="edge"/>
          <c:yMode val="edge"/>
          <c:x val="0.1782014435695542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6556430446194266E-2"/>
          <c:y val="0.20869569027879772"/>
          <c:w val="0.45451377952755989"/>
          <c:h val="0.75884053567783571"/>
        </c:manualLayout>
      </c:layout>
      <c:pieChart>
        <c:varyColors val="1"/>
        <c:ser>
          <c:idx val="0"/>
          <c:order val="0"/>
          <c:dPt>
            <c:idx val="0"/>
            <c:explosion val="3"/>
          </c:dPt>
          <c:dPt>
            <c:idx val="1"/>
            <c:explosion val="4"/>
            <c:spPr>
              <a:solidFill>
                <a:schemeClr val="accent3"/>
              </a:solidFill>
            </c:spPr>
          </c:dPt>
          <c:dPt>
            <c:idx val="2"/>
            <c:explosion val="3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explosion val="4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9.9608486439195093E-3"/>
                  <c:y val="0.100533990739973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0.13458628608923934"/>
                  <c:y val="-0.25566701004989345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60%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9%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6.3704286964129483E-2"/>
                  <c:y val="0.1278382522584964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27%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'3.1.7'!$B$5:$E$6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</c:v>
                </c:pt>
                <c:pt idx="3">
                  <c:v>Turístico de lujo</c:v>
                </c:pt>
              </c:strCache>
            </c:strRef>
          </c:cat>
          <c:val>
            <c:numRef>
              <c:f>'3.1.7'!$B$52:$E$52</c:f>
              <c:numCache>
                <c:formatCode>0</c:formatCode>
                <c:ptCount val="4"/>
                <c:pt idx="0">
                  <c:v>4.3025605607141948</c:v>
                </c:pt>
                <c:pt idx="1">
                  <c:v>59.578441153147622</c:v>
                </c:pt>
                <c:pt idx="2">
                  <c:v>9.2215997748957612</c:v>
                </c:pt>
                <c:pt idx="3">
                  <c:v>26.897398511242422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709735345581852"/>
          <c:y val="0.33691189536221094"/>
          <c:w val="0.23180424321959756"/>
          <c:h val="0.3354512081161628"/>
        </c:manualLayout>
      </c:layout>
      <c:txPr>
        <a:bodyPr/>
        <a:lstStyle/>
        <a:p>
          <a:pPr rtl="0"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Parque Vehicular de Turismo por Año de Modelo 2011</a:t>
            </a:r>
          </a:p>
        </c:rich>
      </c:tx>
      <c:layout>
        <c:manualLayout>
          <c:xMode val="edge"/>
          <c:yMode val="edge"/>
          <c:x val="0.2653745487588666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358544809033311"/>
          <c:y val="9.7772303866756324E-2"/>
          <c:w val="0.86404173451019217"/>
          <c:h val="0.66332212486816344"/>
        </c:manualLayout>
      </c:layout>
      <c:barChart>
        <c:barDir val="col"/>
        <c:grouping val="stacked"/>
        <c:ser>
          <c:idx val="0"/>
          <c:order val="0"/>
          <c:tx>
            <c:strRef>
              <c:f>'3.1.8'!$B$4:$B$5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9BBB59"/>
              </a:solidFill>
            </a:ln>
          </c:spPr>
          <c:cat>
            <c:numRef>
              <c:f>'3.1.8'!$A$7:$A$48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</c:numCache>
            </c:numRef>
          </c:cat>
          <c:val>
            <c:numRef>
              <c:f>'3.1.8'!$B$7:$B$48</c:f>
              <c:numCache>
                <c:formatCode>#,##0</c:formatCode>
                <c:ptCount val="42"/>
                <c:pt idx="0">
                  <c:v>203</c:v>
                </c:pt>
                <c:pt idx="1">
                  <c:v>163</c:v>
                </c:pt>
                <c:pt idx="2">
                  <c:v>179</c:v>
                </c:pt>
                <c:pt idx="3">
                  <c:v>211</c:v>
                </c:pt>
                <c:pt idx="4">
                  <c:v>311</c:v>
                </c:pt>
                <c:pt idx="5">
                  <c:v>371</c:v>
                </c:pt>
                <c:pt idx="6">
                  <c:v>331</c:v>
                </c:pt>
                <c:pt idx="7">
                  <c:v>400</c:v>
                </c:pt>
                <c:pt idx="8">
                  <c:v>471</c:v>
                </c:pt>
                <c:pt idx="9">
                  <c:v>454</c:v>
                </c:pt>
                <c:pt idx="10">
                  <c:v>541</c:v>
                </c:pt>
                <c:pt idx="11">
                  <c:v>466</c:v>
                </c:pt>
                <c:pt idx="12">
                  <c:v>105</c:v>
                </c:pt>
                <c:pt idx="13">
                  <c:v>412</c:v>
                </c:pt>
                <c:pt idx="14">
                  <c:v>484</c:v>
                </c:pt>
                <c:pt idx="15">
                  <c:v>696</c:v>
                </c:pt>
                <c:pt idx="16">
                  <c:v>269</c:v>
                </c:pt>
                <c:pt idx="17">
                  <c:v>260</c:v>
                </c:pt>
                <c:pt idx="18">
                  <c:v>360</c:v>
                </c:pt>
                <c:pt idx="19">
                  <c:v>498</c:v>
                </c:pt>
                <c:pt idx="20">
                  <c:v>1122</c:v>
                </c:pt>
                <c:pt idx="21">
                  <c:v>1303</c:v>
                </c:pt>
                <c:pt idx="22">
                  <c:v>1761</c:v>
                </c:pt>
                <c:pt idx="23">
                  <c:v>1219</c:v>
                </c:pt>
                <c:pt idx="24">
                  <c:v>427</c:v>
                </c:pt>
                <c:pt idx="25">
                  <c:v>466</c:v>
                </c:pt>
                <c:pt idx="26">
                  <c:v>619</c:v>
                </c:pt>
                <c:pt idx="27">
                  <c:v>1015</c:v>
                </c:pt>
                <c:pt idx="28">
                  <c:v>1160</c:v>
                </c:pt>
                <c:pt idx="29">
                  <c:v>1650</c:v>
                </c:pt>
                <c:pt idx="30">
                  <c:v>1708</c:v>
                </c:pt>
                <c:pt idx="31">
                  <c:v>968</c:v>
                </c:pt>
                <c:pt idx="32">
                  <c:v>1186</c:v>
                </c:pt>
                <c:pt idx="33">
                  <c:v>751</c:v>
                </c:pt>
                <c:pt idx="34">
                  <c:v>982</c:v>
                </c:pt>
                <c:pt idx="35">
                  <c:v>1149</c:v>
                </c:pt>
                <c:pt idx="36">
                  <c:v>1043</c:v>
                </c:pt>
                <c:pt idx="37">
                  <c:v>1018</c:v>
                </c:pt>
                <c:pt idx="38">
                  <c:v>729</c:v>
                </c:pt>
                <c:pt idx="39">
                  <c:v>194</c:v>
                </c:pt>
                <c:pt idx="40">
                  <c:v>470</c:v>
                </c:pt>
                <c:pt idx="41" formatCode="General">
                  <c:v>176</c:v>
                </c:pt>
              </c:numCache>
            </c:numRef>
          </c:val>
        </c:ser>
        <c:ser>
          <c:idx val="1"/>
          <c:order val="1"/>
          <c:tx>
            <c:strRef>
              <c:f>'3.1.8'!$C$4:$C$5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'3.1.8'!$A$7:$A$48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</c:numCache>
            </c:numRef>
          </c:cat>
          <c:val>
            <c:numRef>
              <c:f>'3.1.8'!$C$7:$C$48</c:f>
              <c:numCache>
                <c:formatCode>#,##0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11</c:v>
                </c:pt>
                <c:pt idx="20">
                  <c:v>37</c:v>
                </c:pt>
                <c:pt idx="21">
                  <c:v>63</c:v>
                </c:pt>
                <c:pt idx="22">
                  <c:v>94</c:v>
                </c:pt>
                <c:pt idx="23">
                  <c:v>54</c:v>
                </c:pt>
                <c:pt idx="24">
                  <c:v>39</c:v>
                </c:pt>
                <c:pt idx="25">
                  <c:v>28</c:v>
                </c:pt>
                <c:pt idx="26">
                  <c:v>37</c:v>
                </c:pt>
                <c:pt idx="27">
                  <c:v>77</c:v>
                </c:pt>
                <c:pt idx="28">
                  <c:v>48</c:v>
                </c:pt>
                <c:pt idx="29">
                  <c:v>83</c:v>
                </c:pt>
                <c:pt idx="30">
                  <c:v>81</c:v>
                </c:pt>
                <c:pt idx="31">
                  <c:v>64</c:v>
                </c:pt>
                <c:pt idx="32">
                  <c:v>71</c:v>
                </c:pt>
                <c:pt idx="33">
                  <c:v>96</c:v>
                </c:pt>
                <c:pt idx="34">
                  <c:v>92</c:v>
                </c:pt>
                <c:pt idx="35">
                  <c:v>123</c:v>
                </c:pt>
                <c:pt idx="36">
                  <c:v>69</c:v>
                </c:pt>
                <c:pt idx="37">
                  <c:v>67</c:v>
                </c:pt>
                <c:pt idx="38">
                  <c:v>45</c:v>
                </c:pt>
                <c:pt idx="39">
                  <c:v>39</c:v>
                </c:pt>
                <c:pt idx="40">
                  <c:v>30</c:v>
                </c:pt>
                <c:pt idx="41" formatCode="General">
                  <c:v>8</c:v>
                </c:pt>
              </c:numCache>
            </c:numRef>
          </c:val>
        </c:ser>
        <c:ser>
          <c:idx val="2"/>
          <c:order val="2"/>
          <c:tx>
            <c:strRef>
              <c:f>'3.1.8'!$D$4:$D$5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cat>
            <c:numRef>
              <c:f>'3.1.8'!$A$7:$A$48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</c:numCache>
            </c:numRef>
          </c:cat>
          <c:val>
            <c:numRef>
              <c:f>'3.1.8'!$D$7:$D$48</c:f>
              <c:numCache>
                <c:formatCode>#,##0</c:formatCode>
                <c:ptCount val="4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11</c:v>
                </c:pt>
                <c:pt idx="20">
                  <c:v>15</c:v>
                </c:pt>
                <c:pt idx="21">
                  <c:v>61</c:v>
                </c:pt>
                <c:pt idx="22">
                  <c:v>115</c:v>
                </c:pt>
                <c:pt idx="23">
                  <c:v>99</c:v>
                </c:pt>
                <c:pt idx="24">
                  <c:v>135</c:v>
                </c:pt>
                <c:pt idx="25">
                  <c:v>102</c:v>
                </c:pt>
                <c:pt idx="26">
                  <c:v>206</c:v>
                </c:pt>
                <c:pt idx="27">
                  <c:v>371</c:v>
                </c:pt>
                <c:pt idx="28">
                  <c:v>192</c:v>
                </c:pt>
                <c:pt idx="29">
                  <c:v>422</c:v>
                </c:pt>
                <c:pt idx="30">
                  <c:v>392</c:v>
                </c:pt>
                <c:pt idx="31">
                  <c:v>345</c:v>
                </c:pt>
                <c:pt idx="32">
                  <c:v>508</c:v>
                </c:pt>
                <c:pt idx="33">
                  <c:v>552</c:v>
                </c:pt>
                <c:pt idx="34">
                  <c:v>663</c:v>
                </c:pt>
                <c:pt idx="35">
                  <c:v>859</c:v>
                </c:pt>
                <c:pt idx="36">
                  <c:v>1009</c:v>
                </c:pt>
                <c:pt idx="37">
                  <c:v>1151</c:v>
                </c:pt>
                <c:pt idx="38">
                  <c:v>826</c:v>
                </c:pt>
                <c:pt idx="39">
                  <c:v>511</c:v>
                </c:pt>
                <c:pt idx="40">
                  <c:v>770</c:v>
                </c:pt>
                <c:pt idx="41" formatCode="General">
                  <c:v>119</c:v>
                </c:pt>
              </c:numCache>
            </c:numRef>
          </c:val>
        </c:ser>
        <c:ser>
          <c:idx val="3"/>
          <c:order val="3"/>
          <c:tx>
            <c:strRef>
              <c:f>'3.1.8'!$E$4:$E$5</c:f>
              <c:strCache>
                <c:ptCount val="1"/>
                <c:pt idx="0">
                  <c:v>Minibús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cat>
            <c:numRef>
              <c:f>'3.1.8'!$A$7:$A$48</c:f>
              <c:numCache>
                <c:formatCode>General</c:formatCode>
                <c:ptCount val="4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</c:numCache>
            </c:numRef>
          </c:cat>
          <c:val>
            <c:numRef>
              <c:f>'3.1.8'!$E$7:$E$48</c:f>
              <c:numCache>
                <c:formatCode>#,##0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 formatCode="General">
                  <c:v>0</c:v>
                </c:pt>
              </c:numCache>
            </c:numRef>
          </c:val>
        </c:ser>
        <c:overlap val="100"/>
        <c:axId val="66814336"/>
        <c:axId val="66815872"/>
      </c:barChart>
      <c:catAx>
        <c:axId val="6681433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800" b="1"/>
            </a:pPr>
            <a:endParaRPr lang="es-ES"/>
          </a:p>
        </c:txPr>
        <c:crossAx val="66815872"/>
        <c:crosses val="autoZero"/>
        <c:auto val="1"/>
        <c:lblAlgn val="ctr"/>
        <c:lblOffset val="100"/>
      </c:catAx>
      <c:valAx>
        <c:axId val="66815872"/>
        <c:scaling>
          <c:orientation val="minMax"/>
          <c:max val="2500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</a:t>
                </a:r>
                <a:r>
                  <a:rPr lang="en-US" baseline="0"/>
                  <a:t> Vehículos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678096373783724E-3"/>
              <c:y val="0.24930584006394554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900" b="1"/>
            </a:pPr>
            <a:endParaRPr lang="es-ES"/>
          </a:p>
        </c:txPr>
        <c:crossAx val="66814336"/>
        <c:crosses val="autoZero"/>
        <c:crossBetween val="between"/>
      </c:valAx>
    </c:plotArea>
    <c:legend>
      <c:legendPos val="b"/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del Parque Vehicular de Turismo</a:t>
            </a:r>
          </a:p>
          <a:p>
            <a:pPr>
              <a:defRPr lang="es-ES"/>
            </a:pPr>
            <a:r>
              <a:rPr lang="en-US" sz="1200"/>
              <a:t>por Modalidad de Servicio 2011</a:t>
            </a:r>
          </a:p>
        </c:rich>
      </c:tx>
      <c:layout>
        <c:manualLayout>
          <c:xMode val="edge"/>
          <c:yMode val="edge"/>
          <c:x val="0.21458247025571758"/>
          <c:y val="1.389961558989639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8317762466034937"/>
          <c:y val="0.19922782345518178"/>
          <c:w val="0.46574695286517426"/>
          <c:h val="0.78223935575828951"/>
        </c:manualLayout>
      </c:layout>
      <c:pieChart>
        <c:varyColors val="1"/>
        <c:ser>
          <c:idx val="0"/>
          <c:order val="0"/>
          <c:explosion val="9"/>
          <c:dPt>
            <c:idx val="0"/>
            <c:explosion val="1"/>
            <c:spPr>
              <a:solidFill>
                <a:schemeClr val="accent3"/>
              </a:solidFill>
            </c:spPr>
          </c:dPt>
          <c:dPt>
            <c:idx val="1"/>
            <c:explosion val="6"/>
            <c:spPr>
              <a:solidFill>
                <a:schemeClr val="accent1"/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2826193197607591"/>
                  <c:y val="-0.240785849972438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Val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'3.1.8'!$B$4:$D$5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'3.1.8'!$B$51:$E$51</c:f>
              <c:numCache>
                <c:formatCode>0</c:formatCode>
                <c:ptCount val="4"/>
                <c:pt idx="0">
                  <c:v>72.394034737676819</c:v>
                </c:pt>
                <c:pt idx="1">
                  <c:v>3.4686516767707776</c:v>
                </c:pt>
                <c:pt idx="2">
                  <c:v>24.134755582840917</c:v>
                </c:pt>
                <c:pt idx="3">
                  <c:v>2.5580027114828741E-3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6281514790873794"/>
          <c:y val="0.38822684318570588"/>
          <c:w val="0.17097796992061468"/>
          <c:h val="0.25134554480838373"/>
        </c:manualLayout>
      </c:layout>
      <c:txPr>
        <a:bodyPr/>
        <a:lstStyle/>
        <a:p>
          <a:pPr rtl="0"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600"/>
              <a:t>Parque Vehicular de Turismo por Tipo</a:t>
            </a:r>
            <a:r>
              <a:rPr lang="en-US" sz="1600" baseline="0"/>
              <a:t> de Persona 2011</a:t>
            </a:r>
            <a:endParaRPr lang="en-US" sz="1600"/>
          </a:p>
        </c:rich>
      </c:tx>
      <c:layout>
        <c:manualLayout>
          <c:xMode val="edge"/>
          <c:yMode val="edge"/>
          <c:x val="0.13982740987615438"/>
          <c:y val="1.643433754252951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144288301032143"/>
          <c:y val="0.13580520896426421"/>
          <c:w val="0.86544960486485245"/>
          <c:h val="0.63544098526145776"/>
        </c:manualLayout>
      </c:layout>
      <c:lineChart>
        <c:grouping val="stacked"/>
        <c:ser>
          <c:idx val="0"/>
          <c:order val="0"/>
          <c:tx>
            <c:strRef>
              <c:f>'3.2.1'!$B$6:$B$7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diamond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'3.2.1'!$E$9:$E$40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'3.2.1'!$B$9:$B$40</c:f>
              <c:numCache>
                <c:formatCode>#,##0</c:formatCode>
                <c:ptCount val="32"/>
                <c:pt idx="0">
                  <c:v>76</c:v>
                </c:pt>
                <c:pt idx="1">
                  <c:v>38</c:v>
                </c:pt>
                <c:pt idx="2">
                  <c:v>198</c:v>
                </c:pt>
                <c:pt idx="3">
                  <c:v>40</c:v>
                </c:pt>
                <c:pt idx="4">
                  <c:v>170</c:v>
                </c:pt>
                <c:pt idx="5">
                  <c:v>47</c:v>
                </c:pt>
                <c:pt idx="6">
                  <c:v>47</c:v>
                </c:pt>
                <c:pt idx="7">
                  <c:v>44</c:v>
                </c:pt>
                <c:pt idx="8">
                  <c:v>640</c:v>
                </c:pt>
                <c:pt idx="9">
                  <c:v>25</c:v>
                </c:pt>
                <c:pt idx="10">
                  <c:v>63</c:v>
                </c:pt>
                <c:pt idx="11">
                  <c:v>146</c:v>
                </c:pt>
                <c:pt idx="12">
                  <c:v>75</c:v>
                </c:pt>
                <c:pt idx="13">
                  <c:v>43</c:v>
                </c:pt>
                <c:pt idx="14">
                  <c:v>162</c:v>
                </c:pt>
                <c:pt idx="15">
                  <c:v>114</c:v>
                </c:pt>
                <c:pt idx="16">
                  <c:v>42</c:v>
                </c:pt>
                <c:pt idx="17">
                  <c:v>52</c:v>
                </c:pt>
                <c:pt idx="18">
                  <c:v>84</c:v>
                </c:pt>
                <c:pt idx="19">
                  <c:v>174</c:v>
                </c:pt>
                <c:pt idx="20">
                  <c:v>104</c:v>
                </c:pt>
                <c:pt idx="21">
                  <c:v>51</c:v>
                </c:pt>
                <c:pt idx="22">
                  <c:v>930</c:v>
                </c:pt>
                <c:pt idx="23">
                  <c:v>66</c:v>
                </c:pt>
                <c:pt idx="24">
                  <c:v>87</c:v>
                </c:pt>
                <c:pt idx="25">
                  <c:v>35</c:v>
                </c:pt>
                <c:pt idx="26">
                  <c:v>46</c:v>
                </c:pt>
                <c:pt idx="27">
                  <c:v>17</c:v>
                </c:pt>
                <c:pt idx="28">
                  <c:v>25</c:v>
                </c:pt>
                <c:pt idx="29">
                  <c:v>114</c:v>
                </c:pt>
                <c:pt idx="30">
                  <c:v>109</c:v>
                </c:pt>
                <c:pt idx="31">
                  <c:v>31</c:v>
                </c:pt>
              </c:numCache>
            </c:numRef>
          </c:val>
        </c:ser>
        <c:ser>
          <c:idx val="1"/>
          <c:order val="1"/>
          <c:tx>
            <c:strRef>
              <c:f>'3.2.1'!$C$6:$C$7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square"/>
            <c:size val="4"/>
            <c:spPr>
              <a:solidFill>
                <a:schemeClr val="accent3"/>
              </a:solidFill>
              <a:ln>
                <a:solidFill>
                  <a:srgbClr val="9BBB59"/>
                </a:solidFill>
              </a:ln>
            </c:spPr>
          </c:marker>
          <c:cat>
            <c:strRef>
              <c:f>'3.2.1'!$E$9:$E$40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'3.2.1'!$C$9:$C$40</c:f>
              <c:numCache>
                <c:formatCode>#,##0</c:formatCode>
                <c:ptCount val="32"/>
                <c:pt idx="0">
                  <c:v>154</c:v>
                </c:pt>
                <c:pt idx="1">
                  <c:v>125</c:v>
                </c:pt>
                <c:pt idx="2">
                  <c:v>31</c:v>
                </c:pt>
                <c:pt idx="3">
                  <c:v>20</c:v>
                </c:pt>
                <c:pt idx="4">
                  <c:v>86</c:v>
                </c:pt>
                <c:pt idx="5">
                  <c:v>139</c:v>
                </c:pt>
                <c:pt idx="6">
                  <c:v>202</c:v>
                </c:pt>
                <c:pt idx="7">
                  <c:v>20</c:v>
                </c:pt>
                <c:pt idx="8">
                  <c:v>3330</c:v>
                </c:pt>
                <c:pt idx="9">
                  <c:v>105</c:v>
                </c:pt>
                <c:pt idx="10">
                  <c:v>232</c:v>
                </c:pt>
                <c:pt idx="11">
                  <c:v>502</c:v>
                </c:pt>
                <c:pt idx="12">
                  <c:v>190</c:v>
                </c:pt>
                <c:pt idx="13">
                  <c:v>390</c:v>
                </c:pt>
                <c:pt idx="14">
                  <c:v>1104</c:v>
                </c:pt>
                <c:pt idx="15">
                  <c:v>365</c:v>
                </c:pt>
                <c:pt idx="16">
                  <c:v>139</c:v>
                </c:pt>
                <c:pt idx="17">
                  <c:v>55</c:v>
                </c:pt>
                <c:pt idx="18">
                  <c:v>341</c:v>
                </c:pt>
                <c:pt idx="19">
                  <c:v>67</c:v>
                </c:pt>
                <c:pt idx="20">
                  <c:v>315</c:v>
                </c:pt>
                <c:pt idx="21">
                  <c:v>180</c:v>
                </c:pt>
                <c:pt idx="22">
                  <c:v>133</c:v>
                </c:pt>
                <c:pt idx="23">
                  <c:v>151</c:v>
                </c:pt>
                <c:pt idx="24">
                  <c:v>269</c:v>
                </c:pt>
                <c:pt idx="25">
                  <c:v>103</c:v>
                </c:pt>
                <c:pt idx="26">
                  <c:v>33</c:v>
                </c:pt>
                <c:pt idx="27">
                  <c:v>36</c:v>
                </c:pt>
                <c:pt idx="28">
                  <c:v>126</c:v>
                </c:pt>
                <c:pt idx="29">
                  <c:v>323</c:v>
                </c:pt>
                <c:pt idx="30">
                  <c:v>133</c:v>
                </c:pt>
                <c:pt idx="31">
                  <c:v>74</c:v>
                </c:pt>
              </c:numCache>
            </c:numRef>
          </c:val>
        </c:ser>
        <c:marker val="1"/>
        <c:axId val="66731392"/>
        <c:axId val="66745856"/>
      </c:lineChart>
      <c:catAx>
        <c:axId val="6673139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745856"/>
        <c:crosses val="autoZero"/>
        <c:auto val="1"/>
        <c:lblAlgn val="ctr"/>
        <c:lblOffset val="100"/>
      </c:catAx>
      <c:valAx>
        <c:axId val="667458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 personas</a:t>
                </a:r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731392"/>
        <c:crosses val="autoZero"/>
        <c:crossBetween val="between"/>
      </c:valAx>
    </c:plotArea>
    <c:legend>
      <c:legendPos val="b"/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Parque vehicular de Turismo </a:t>
            </a:r>
          </a:p>
          <a:p>
            <a:pPr>
              <a:defRPr lang="es-ES"/>
            </a:pPr>
            <a:r>
              <a:rPr lang="en-US" sz="1200"/>
              <a:t>por Tipo de Persona 2011</a:t>
            </a:r>
          </a:p>
        </c:rich>
      </c:tx>
      <c:layout>
        <c:manualLayout>
          <c:xMode val="edge"/>
          <c:yMode val="edge"/>
          <c:x val="0.29935033579303238"/>
          <c:y val="4.5797443243310318E-3"/>
        </c:manualLayout>
      </c:layout>
      <c:overlay val="1"/>
    </c:title>
    <c:plotArea>
      <c:layout>
        <c:manualLayout>
          <c:layoutTarget val="inner"/>
          <c:xMode val="edge"/>
          <c:yMode val="edge"/>
          <c:x val="0.18254370471019069"/>
          <c:y val="0.20378076696870337"/>
          <c:w val="0.41263412440016284"/>
          <c:h val="0.75449356438060855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spPr>
              <a:solidFill>
                <a:schemeClr val="accent6"/>
              </a:solidFill>
            </c:spPr>
          </c:dPt>
          <c:dPt>
            <c:idx val="1"/>
            <c:explosion val="8"/>
          </c:dPt>
          <c:dLbls>
            <c:dLbl>
              <c:idx val="0"/>
              <c:layout>
                <c:manualLayout>
                  <c:x val="-9.3776922781054872E-2"/>
                  <c:y val="0.10143980631558694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29%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8.8370793469598252E-2"/>
                  <c:y val="-0.194973650436657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'3.2.1'!$B$6:$C$7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'3.2.1'!$B$43:$C$43</c:f>
              <c:numCache>
                <c:formatCode>0</c:formatCode>
                <c:ptCount val="2"/>
                <c:pt idx="0">
                  <c:v>29.136744464392578</c:v>
                </c:pt>
                <c:pt idx="1">
                  <c:v>70.863255535607422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9946648177904747"/>
          <c:y val="0.39717581232798804"/>
          <c:w val="0.24991395670991237"/>
          <c:h val="0.26925505749726825"/>
        </c:manualLayout>
      </c:layout>
      <c:txPr>
        <a:bodyPr/>
        <a:lstStyle/>
        <a:p>
          <a:pPr rtl="0"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Estructura Empresarial de Turismo</a:t>
            </a:r>
            <a:r>
              <a:rPr lang="en-US" sz="1400" baseline="0"/>
              <a:t> 2011</a:t>
            </a:r>
            <a:endParaRPr lang="en-US" sz="1400"/>
          </a:p>
        </c:rich>
      </c:tx>
      <c:layout>
        <c:manualLayout>
          <c:xMode val="edge"/>
          <c:yMode val="edge"/>
          <c:x val="0.27396197426541241"/>
          <c:y val="2.6578073089701029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432708106608626"/>
          <c:y val="0.15345363796738568"/>
          <c:w val="0.85168478330452768"/>
          <c:h val="0.6826955810851516"/>
        </c:manualLayout>
      </c:layout>
      <c:barChart>
        <c:barDir val="col"/>
        <c:grouping val="clustered"/>
        <c:ser>
          <c:idx val="0"/>
          <c:order val="0"/>
          <c:tx>
            <c:strRef>
              <c:f>'3.3.1'!$C$5:$C$6</c:f>
              <c:strCache>
                <c:ptCount val="1"/>
                <c:pt idx="0">
                  <c:v>Número de empresas</c:v>
                </c:pt>
              </c:strCache>
            </c:strRef>
          </c:tx>
          <c:spPr>
            <a:solidFill>
              <a:srgbClr val="F79646"/>
            </a:solidFill>
            <a:ln>
              <a:solidFill>
                <a:srgbClr val="F79646"/>
              </a:solidFill>
            </a:ln>
          </c:spPr>
          <c:dLbls>
            <c:txPr>
              <a:bodyPr/>
              <a:lstStyle/>
              <a:p>
                <a:pPr>
                  <a:defRPr lang="es-ES" sz="900" b="1"/>
                </a:pPr>
                <a:endParaRPr lang="es-ES"/>
              </a:p>
            </c:txPr>
            <c:showVal val="1"/>
          </c:dLbls>
          <c:cat>
            <c:strRef>
              <c:f>'3.3.1'!$A$8:$A$14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'3.3.1'!$C$8:$C$14</c:f>
              <c:numCache>
                <c:formatCode>#,##0</c:formatCode>
                <c:ptCount val="4"/>
                <c:pt idx="0">
                  <c:v>11209</c:v>
                </c:pt>
                <c:pt idx="1">
                  <c:v>1082</c:v>
                </c:pt>
                <c:pt idx="2">
                  <c:v>69</c:v>
                </c:pt>
                <c:pt idx="3">
                  <c:v>19</c:v>
                </c:pt>
              </c:numCache>
            </c:numRef>
          </c:val>
        </c:ser>
        <c:ser>
          <c:idx val="1"/>
          <c:order val="1"/>
          <c:tx>
            <c:strRef>
              <c:f>'3.3.1'!$E$5:$E$6</c:f>
              <c:strCache>
                <c:ptCount val="1"/>
                <c:pt idx="0">
                  <c:v>Número de vehículos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dLbls>
            <c:txPr>
              <a:bodyPr/>
              <a:lstStyle/>
              <a:p>
                <a:pPr>
                  <a:defRPr lang="es-ES" sz="900" b="1"/>
                </a:pPr>
                <a:endParaRPr lang="es-ES"/>
              </a:p>
            </c:txPr>
            <c:showVal val="1"/>
          </c:dLbls>
          <c:cat>
            <c:strRef>
              <c:f>'3.3.1'!$A$8:$A$14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'3.3.1'!$E$8:$E$14</c:f>
              <c:numCache>
                <c:formatCode>#,##0</c:formatCode>
                <c:ptCount val="4"/>
                <c:pt idx="0">
                  <c:v>18496</c:v>
                </c:pt>
                <c:pt idx="1">
                  <c:v>11274</c:v>
                </c:pt>
                <c:pt idx="2">
                  <c:v>3457</c:v>
                </c:pt>
                <c:pt idx="3">
                  <c:v>5866</c:v>
                </c:pt>
              </c:numCache>
            </c:numRef>
          </c:val>
        </c:ser>
        <c:axId val="66958848"/>
        <c:axId val="66960384"/>
      </c:barChart>
      <c:catAx>
        <c:axId val="6695884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960384"/>
        <c:crosses val="autoZero"/>
        <c:auto val="1"/>
        <c:lblAlgn val="ctr"/>
        <c:lblOffset val="100"/>
      </c:catAx>
      <c:valAx>
        <c:axId val="66960384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958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405326163497898"/>
          <c:y val="0.91989850105946069"/>
          <c:w val="0.50896647675138151"/>
          <c:h val="8.0101498940539542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100"/>
              <a:t>Participación de Empresas en la Estructura Empresarial de Turismo 2011</a:t>
            </a:r>
          </a:p>
        </c:rich>
      </c:tx>
      <c:layout>
        <c:manualLayout>
          <c:xMode val="edge"/>
          <c:yMode val="edge"/>
          <c:x val="0.1257300652210481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091097987751518E-2"/>
          <c:y val="0.16532280611094438"/>
          <c:w val="0.46275763098466088"/>
          <c:h val="0.7761442488700884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2"/>
          <c:dPt>
            <c:idx val="1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3.7289108006509204E-2"/>
                  <c:y val="-0.310619565330046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7732856050880004E-2"/>
                  <c:y val="4.51918763297498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'3.3.1'!$A$8:$A$14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'3.3.1'!$G$8:$G$14</c:f>
              <c:numCache>
                <c:formatCode>0</c:formatCode>
                <c:ptCount val="4"/>
                <c:pt idx="0">
                  <c:v>90.384030803526201</c:v>
                </c:pt>
                <c:pt idx="1">
                  <c:v>8.8357483027662376</c:v>
                </c:pt>
                <c:pt idx="2">
                  <c:v>0.61809707163846395</c:v>
                </c:pt>
                <c:pt idx="3">
                  <c:v>0.16212382206910528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6158856788244658"/>
          <c:y val="0.38169908899644589"/>
          <c:w val="0.27345320260517375"/>
          <c:h val="0.27513159868897874"/>
        </c:manualLayout>
      </c:layout>
      <c:txPr>
        <a:bodyPr/>
        <a:lstStyle/>
        <a:p>
          <a:pPr>
            <a:defRPr lang="es-ES"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 Vehículos en la Estructura Empresarial de Turismo 2011</a:t>
            </a:r>
          </a:p>
        </c:rich>
      </c:tx>
      <c:layout>
        <c:manualLayout>
          <c:xMode val="edge"/>
          <c:yMode val="edge"/>
          <c:x val="0.101528280383557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910646678538869"/>
          <c:y val="0.23314964598967458"/>
          <c:w val="0.41750042612035437"/>
          <c:h val="0.70896269309323967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4"/>
          <c:dPt>
            <c:idx val="1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accent1"/>
              </a:solidFill>
            </c:spPr>
          </c:dPt>
          <c:dPt>
            <c:idx val="3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11611752923335336"/>
                  <c:y val="-3.34582472034404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7.8696142290194268E-2"/>
                  <c:y val="-0.143150595018264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7.2673997718946323E-2"/>
                  <c:y val="3.07900729354642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7.4113503919772714E-2"/>
                  <c:y val="0.105566514447943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'3.3.1'!$A$8:$A$14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'3.3.1'!$H$8:$H$14</c:f>
              <c:numCache>
                <c:formatCode>0</c:formatCode>
                <c:ptCount val="4"/>
                <c:pt idx="0">
                  <c:v>46.952188132689606</c:v>
                </c:pt>
                <c:pt idx="1">
                  <c:v>27.581373617816539</c:v>
                </c:pt>
                <c:pt idx="2">
                  <c:v>9.4969630898613921</c:v>
                </c:pt>
                <c:pt idx="3">
                  <c:v>15.969475159632458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7057164713855943"/>
          <c:y val="0.33319751074233217"/>
          <c:w val="0.31313205624831425"/>
          <c:h val="0.33360497851533588"/>
        </c:manualLayout>
      </c:layout>
      <c:txPr>
        <a:bodyPr/>
        <a:lstStyle/>
        <a:p>
          <a:pPr rtl="0">
            <a:defRPr lang="es-ES"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Demanda Atendida en Pasajeros Transportados </a:t>
            </a:r>
          </a:p>
          <a:p>
            <a:pPr>
              <a:defRPr lang="es-ES" sz="1200"/>
            </a:pPr>
            <a:r>
              <a:rPr lang="en-US" sz="1200"/>
              <a:t>por modalidad de servicio</a:t>
            </a:r>
          </a:p>
        </c:rich>
      </c:tx>
      <c:layout>
        <c:manualLayout>
          <c:xMode val="edge"/>
          <c:yMode val="edge"/>
          <c:x val="0.1875228243528382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510524419741667"/>
          <c:y val="0.25239903824937471"/>
          <c:w val="0.40490206371262555"/>
          <c:h val="0.69999992882248263"/>
        </c:manualLayout>
      </c:layout>
      <c:pieChart>
        <c:varyColors val="1"/>
        <c:ser>
          <c:idx val="0"/>
          <c:order val="0"/>
          <c:dPt>
            <c:idx val="1"/>
            <c:explosion val="13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explosion val="5"/>
            <c:spPr>
              <a:solidFill>
                <a:schemeClr val="accent6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6.0862024599866435E-2"/>
                  <c:y val="-0.316769822376855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'3.4.1'!$A$8:$A$11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 </c:v>
                </c:pt>
                <c:pt idx="3">
                  <c:v>Turístico de Lujo </c:v>
                </c:pt>
              </c:strCache>
            </c:strRef>
          </c:cat>
          <c:val>
            <c:numRef>
              <c:f>'3.4.1'!$D$8:$D$11</c:f>
              <c:numCache>
                <c:formatCode>0</c:formatCode>
                <c:ptCount val="4"/>
                <c:pt idx="0">
                  <c:v>0.68965986880970254</c:v>
                </c:pt>
                <c:pt idx="1">
                  <c:v>86.772524604564936</c:v>
                </c:pt>
                <c:pt idx="2">
                  <c:v>2.0061594406451579</c:v>
                </c:pt>
                <c:pt idx="3">
                  <c:v>10.531656085980208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298615614224693"/>
          <c:y val="0.30680380068770574"/>
          <c:w val="0.30216458236838123"/>
          <c:h val="0.3863923986245915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 b="1"/>
              <a:t>Participación del Parque Vehicular de Turismo</a:t>
            </a:r>
          </a:p>
          <a:p>
            <a:pPr>
              <a:defRPr lang="es-ES"/>
            </a:pPr>
            <a:r>
              <a:rPr lang="en-US" sz="1200" b="1"/>
              <a:t> por Tipo de Vehículo 2011</a:t>
            </a:r>
          </a:p>
        </c:rich>
      </c:tx>
      <c:layout>
        <c:manualLayout>
          <c:xMode val="edge"/>
          <c:yMode val="edge"/>
          <c:x val="0.1726458880139982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7.7980096237970434E-2"/>
          <c:y val="0.21888448435084817"/>
          <c:w val="0.44681758530183846"/>
          <c:h val="0.72226449195940035"/>
        </c:manualLayout>
      </c:layout>
      <c:pieChart>
        <c:varyColors val="1"/>
        <c:ser>
          <c:idx val="0"/>
          <c:order val="0"/>
          <c:dPt>
            <c:idx val="0"/>
            <c:explosion val="7"/>
            <c:spPr>
              <a:solidFill>
                <a:schemeClr val="accent3"/>
              </a:solidFill>
            </c:spPr>
          </c:dPt>
          <c:dPt>
            <c:idx val="1"/>
            <c:explosion val="5"/>
            <c:spPr>
              <a:solidFill>
                <a:schemeClr val="bg1">
                  <a:lumMod val="75000"/>
                </a:schemeClr>
              </a:solidFill>
            </c:spPr>
          </c:dPt>
          <c:dPt>
            <c:idx val="2"/>
            <c:explosion val="4"/>
            <c:spPr>
              <a:solidFill>
                <a:schemeClr val="accent6"/>
              </a:solidFill>
            </c:spPr>
          </c:dPt>
          <c:dPt>
            <c:idx val="3"/>
            <c:explosion val="4"/>
            <c:spPr>
              <a:solidFill>
                <a:srgbClr val="7030A0"/>
              </a:solidFill>
            </c:spPr>
          </c:dPt>
          <c:dLbls>
            <c:dLbl>
              <c:idx val="1"/>
              <c:layout>
                <c:manualLayout>
                  <c:x val="8.0656824146981776E-2"/>
                  <c:y val="-1.2887926516088385E-2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9.0627952755905627E-2"/>
                  <c:y val="9.9594417741441219E-2"/>
                </c:manualLayout>
              </c:layout>
              <c:dLblPos val="bestFit"/>
              <c:showPercent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ctr"/>
            <c:showPercent val="1"/>
          </c:dLbls>
          <c:cat>
            <c:strRef>
              <c:f>'3.1.2'!$A$8:$A$11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 o Microbús                 </c:v>
                </c:pt>
              </c:strCache>
            </c:strRef>
          </c:cat>
          <c:val>
            <c:numRef>
              <c:f>'3.1.2'!$B$8:$B$11</c:f>
              <c:numCache>
                <c:formatCode>#,##0</c:formatCode>
                <c:ptCount val="4"/>
                <c:pt idx="0">
                  <c:v>28301</c:v>
                </c:pt>
                <c:pt idx="1">
                  <c:v>1356</c:v>
                </c:pt>
                <c:pt idx="2">
                  <c:v>9435</c:v>
                </c:pt>
                <c:pt idx="3">
                  <c:v>1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4166666666666672"/>
          <c:y val="0.33243636459152681"/>
          <c:w val="0.31111111111111112"/>
          <c:h val="0.3814593058804493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n-US" sz="1600"/>
              <a:t>Tráfico de Pasajeros-KM</a:t>
            </a:r>
          </a:p>
        </c:rich>
      </c:tx>
      <c:layout>
        <c:manualLayout>
          <c:xMode val="edge"/>
          <c:yMode val="edge"/>
          <c:x val="0.26610444527767446"/>
          <c:y val="3.2407407407407496E-2"/>
        </c:manualLayout>
      </c:layout>
      <c:overlay val="1"/>
    </c:title>
    <c:plotArea>
      <c:layout>
        <c:manualLayout>
          <c:layoutTarget val="inner"/>
          <c:xMode val="edge"/>
          <c:yMode val="edge"/>
          <c:x val="8.9822105570137228E-2"/>
          <c:y val="0.20709098862642242"/>
          <c:w val="0.4417989417989418"/>
          <c:h val="0.77314814814815003"/>
        </c:manualLayout>
      </c:layout>
      <c:pieChart>
        <c:varyColors val="1"/>
        <c:ser>
          <c:idx val="0"/>
          <c:order val="0"/>
          <c:dPt>
            <c:idx val="1"/>
            <c:explosion val="15"/>
            <c:spPr>
              <a:solidFill>
                <a:schemeClr val="accent3"/>
              </a:solidFill>
            </c:spPr>
          </c:dPt>
          <c:dPt>
            <c:idx val="2"/>
            <c:explosion val="6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explosion val="7"/>
            <c:spPr>
              <a:solidFill>
                <a:schemeClr val="accent6"/>
              </a:solidFill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5.2037557805274422E-2"/>
                  <c:y val="-0.341662533636598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5.5757613631629592E-3"/>
                  <c:y val="4.12372773766850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'3.4.1'!$A$8:$A$11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 </c:v>
                </c:pt>
                <c:pt idx="3">
                  <c:v>Turístico de Lujo </c:v>
                </c:pt>
              </c:strCache>
            </c:strRef>
          </c:cat>
          <c:val>
            <c:numRef>
              <c:f>'3.4.1'!$E$8:$E$11</c:f>
              <c:numCache>
                <c:formatCode>0</c:formatCode>
                <c:ptCount val="4"/>
                <c:pt idx="0">
                  <c:v>0.13830855543801807</c:v>
                </c:pt>
                <c:pt idx="1">
                  <c:v>87.254156671894137</c:v>
                </c:pt>
                <c:pt idx="2">
                  <c:v>2.0152628477474916</c:v>
                </c:pt>
                <c:pt idx="3">
                  <c:v>10.592271924920359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506749156355464"/>
          <c:y val="0.38014253426654998"/>
          <c:w val="0.23144044494438248"/>
          <c:h val="0.24905145152498018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400"/>
              <a:t>Parque Vehícular de Turismo por Tipo de Combustible 2011</a:t>
            </a:r>
          </a:p>
        </c:rich>
      </c:tx>
      <c:layout>
        <c:manualLayout>
          <c:xMode val="edge"/>
          <c:yMode val="edge"/>
          <c:x val="0.16272344803277344"/>
          <c:y val="2.4297431168438587E-2"/>
        </c:manualLayout>
      </c:layout>
      <c:overlay val="1"/>
    </c:title>
    <c:plotArea>
      <c:layout>
        <c:manualLayout>
          <c:layoutTarget val="inner"/>
          <c:xMode val="edge"/>
          <c:yMode val="edge"/>
          <c:x val="9.7943286022891179E-2"/>
          <c:y val="0.11909886503574145"/>
          <c:w val="0.87970721354523984"/>
          <c:h val="0.66659396569151763"/>
        </c:manualLayout>
      </c:layout>
      <c:barChart>
        <c:barDir val="col"/>
        <c:grouping val="stacked"/>
        <c:ser>
          <c:idx val="0"/>
          <c:order val="0"/>
          <c:tx>
            <c:strRef>
              <c:f>'3.1.3'!$B$5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9BBB59"/>
              </a:solidFill>
            </a:ln>
          </c:spPr>
          <c:cat>
            <c:strRef>
              <c:f>'3.1.3'!$G$7:$G$38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'3.1.3'!$B$7:$B$38</c:f>
              <c:numCache>
                <c:formatCode>#,##0</c:formatCode>
                <c:ptCount val="32"/>
                <c:pt idx="0">
                  <c:v>870</c:v>
                </c:pt>
                <c:pt idx="1">
                  <c:v>441</c:v>
                </c:pt>
                <c:pt idx="2">
                  <c:v>81</c:v>
                </c:pt>
                <c:pt idx="3">
                  <c:v>67</c:v>
                </c:pt>
                <c:pt idx="4">
                  <c:v>432</c:v>
                </c:pt>
                <c:pt idx="5">
                  <c:v>350</c:v>
                </c:pt>
                <c:pt idx="6">
                  <c:v>641</c:v>
                </c:pt>
                <c:pt idx="7">
                  <c:v>117</c:v>
                </c:pt>
                <c:pt idx="8">
                  <c:v>10343</c:v>
                </c:pt>
                <c:pt idx="9">
                  <c:v>353</c:v>
                </c:pt>
                <c:pt idx="10">
                  <c:v>919</c:v>
                </c:pt>
                <c:pt idx="11">
                  <c:v>2023</c:v>
                </c:pt>
                <c:pt idx="12">
                  <c:v>176</c:v>
                </c:pt>
                <c:pt idx="13">
                  <c:v>894</c:v>
                </c:pt>
                <c:pt idx="14">
                  <c:v>3010</c:v>
                </c:pt>
                <c:pt idx="15">
                  <c:v>1181</c:v>
                </c:pt>
                <c:pt idx="16">
                  <c:v>447</c:v>
                </c:pt>
                <c:pt idx="17">
                  <c:v>138</c:v>
                </c:pt>
                <c:pt idx="18">
                  <c:v>1318</c:v>
                </c:pt>
                <c:pt idx="19">
                  <c:v>183</c:v>
                </c:pt>
                <c:pt idx="20">
                  <c:v>885</c:v>
                </c:pt>
                <c:pt idx="21">
                  <c:v>471</c:v>
                </c:pt>
                <c:pt idx="22">
                  <c:v>1016</c:v>
                </c:pt>
                <c:pt idx="23">
                  <c:v>783</c:v>
                </c:pt>
                <c:pt idx="24">
                  <c:v>402</c:v>
                </c:pt>
                <c:pt idx="25">
                  <c:v>279</c:v>
                </c:pt>
                <c:pt idx="26">
                  <c:v>99</c:v>
                </c:pt>
                <c:pt idx="27">
                  <c:v>495</c:v>
                </c:pt>
                <c:pt idx="28">
                  <c:v>315</c:v>
                </c:pt>
                <c:pt idx="29">
                  <c:v>1042</c:v>
                </c:pt>
                <c:pt idx="30">
                  <c:v>390</c:v>
                </c:pt>
                <c:pt idx="31">
                  <c:v>182</c:v>
                </c:pt>
              </c:numCache>
            </c:numRef>
          </c:val>
        </c:ser>
        <c:ser>
          <c:idx val="1"/>
          <c:order val="1"/>
          <c:tx>
            <c:strRef>
              <c:f>'3.1.3'!$C$5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strRef>
              <c:f>'3.1.3'!$G$7:$G$38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'3.1.3'!$C$7:$C$38</c:f>
              <c:numCache>
                <c:formatCode>#,##0</c:formatCode>
                <c:ptCount val="32"/>
                <c:pt idx="0">
                  <c:v>59</c:v>
                </c:pt>
                <c:pt idx="1">
                  <c:v>142</c:v>
                </c:pt>
                <c:pt idx="2">
                  <c:v>585</c:v>
                </c:pt>
                <c:pt idx="3">
                  <c:v>42</c:v>
                </c:pt>
                <c:pt idx="4">
                  <c:v>278</c:v>
                </c:pt>
                <c:pt idx="5">
                  <c:v>64</c:v>
                </c:pt>
                <c:pt idx="6">
                  <c:v>31</c:v>
                </c:pt>
                <c:pt idx="7">
                  <c:v>72</c:v>
                </c:pt>
                <c:pt idx="8">
                  <c:v>1628</c:v>
                </c:pt>
                <c:pt idx="9">
                  <c:v>1</c:v>
                </c:pt>
                <c:pt idx="10">
                  <c:v>53</c:v>
                </c:pt>
                <c:pt idx="11">
                  <c:v>336</c:v>
                </c:pt>
                <c:pt idx="12">
                  <c:v>245</c:v>
                </c:pt>
                <c:pt idx="13">
                  <c:v>37</c:v>
                </c:pt>
                <c:pt idx="14">
                  <c:v>379</c:v>
                </c:pt>
                <c:pt idx="15">
                  <c:v>118</c:v>
                </c:pt>
                <c:pt idx="16">
                  <c:v>93</c:v>
                </c:pt>
                <c:pt idx="17">
                  <c:v>148</c:v>
                </c:pt>
                <c:pt idx="18">
                  <c:v>289</c:v>
                </c:pt>
                <c:pt idx="19">
                  <c:v>343</c:v>
                </c:pt>
                <c:pt idx="20">
                  <c:v>80</c:v>
                </c:pt>
                <c:pt idx="21">
                  <c:v>73</c:v>
                </c:pt>
                <c:pt idx="22">
                  <c:v>2781</c:v>
                </c:pt>
                <c:pt idx="23">
                  <c:v>51</c:v>
                </c:pt>
                <c:pt idx="24">
                  <c:v>164</c:v>
                </c:pt>
                <c:pt idx="25">
                  <c:v>38</c:v>
                </c:pt>
                <c:pt idx="26">
                  <c:v>101</c:v>
                </c:pt>
                <c:pt idx="27">
                  <c:v>15</c:v>
                </c:pt>
                <c:pt idx="28">
                  <c:v>54</c:v>
                </c:pt>
                <c:pt idx="29">
                  <c:v>153</c:v>
                </c:pt>
                <c:pt idx="30">
                  <c:v>230</c:v>
                </c:pt>
                <c:pt idx="31">
                  <c:v>25</c:v>
                </c:pt>
              </c:numCache>
            </c:numRef>
          </c:val>
        </c:ser>
        <c:overlap val="100"/>
        <c:axId val="65967232"/>
        <c:axId val="65968768"/>
      </c:barChart>
      <c:catAx>
        <c:axId val="6596723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968768"/>
        <c:crosses val="autoZero"/>
        <c:auto val="1"/>
        <c:lblAlgn val="ctr"/>
        <c:lblOffset val="100"/>
      </c:catAx>
      <c:valAx>
        <c:axId val="65968768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967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346023100246519"/>
          <c:y val="0.92430648690393957"/>
          <c:w val="0.2395192837556013"/>
          <c:h val="7.5693513096060303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Parque Vehicular de Turismo por Tipo de Vehículo 2011</a:t>
            </a:r>
          </a:p>
        </c:rich>
      </c:tx>
      <c:layout>
        <c:manualLayout>
          <c:xMode val="edge"/>
          <c:yMode val="edge"/>
          <c:x val="0.2105016338725025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016305677756122"/>
          <c:y val="8.6384627261173186E-2"/>
          <c:w val="0.86785264382051563"/>
          <c:h val="0.66898882713437302"/>
        </c:manualLayout>
      </c:layout>
      <c:barChart>
        <c:barDir val="col"/>
        <c:grouping val="stacked"/>
        <c:ser>
          <c:idx val="0"/>
          <c:order val="0"/>
          <c:tx>
            <c:strRef>
              <c:f>'3.1.4'!$B$4:$B$5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'3.1.4'!$B$7:$B$38</c:f>
              <c:numCache>
                <c:formatCode>#,##0</c:formatCode>
                <c:ptCount val="32"/>
                <c:pt idx="0">
                  <c:v>805</c:v>
                </c:pt>
                <c:pt idx="1">
                  <c:v>474</c:v>
                </c:pt>
                <c:pt idx="2">
                  <c:v>41</c:v>
                </c:pt>
                <c:pt idx="3">
                  <c:v>58</c:v>
                </c:pt>
                <c:pt idx="4">
                  <c:v>330</c:v>
                </c:pt>
                <c:pt idx="5">
                  <c:v>314</c:v>
                </c:pt>
                <c:pt idx="6">
                  <c:v>626</c:v>
                </c:pt>
                <c:pt idx="7">
                  <c:v>112</c:v>
                </c:pt>
                <c:pt idx="8">
                  <c:v>10020</c:v>
                </c:pt>
                <c:pt idx="9">
                  <c:v>339</c:v>
                </c:pt>
                <c:pt idx="10">
                  <c:v>910</c:v>
                </c:pt>
                <c:pt idx="11">
                  <c:v>1945</c:v>
                </c:pt>
                <c:pt idx="12">
                  <c:v>169</c:v>
                </c:pt>
                <c:pt idx="13">
                  <c:v>880</c:v>
                </c:pt>
                <c:pt idx="14">
                  <c:v>2906</c:v>
                </c:pt>
                <c:pt idx="15">
                  <c:v>1116</c:v>
                </c:pt>
                <c:pt idx="16">
                  <c:v>410</c:v>
                </c:pt>
                <c:pt idx="17">
                  <c:v>119</c:v>
                </c:pt>
                <c:pt idx="18">
                  <c:v>1302</c:v>
                </c:pt>
                <c:pt idx="19">
                  <c:v>116</c:v>
                </c:pt>
                <c:pt idx="20">
                  <c:v>842</c:v>
                </c:pt>
                <c:pt idx="21">
                  <c:v>454</c:v>
                </c:pt>
                <c:pt idx="22">
                  <c:v>453</c:v>
                </c:pt>
                <c:pt idx="23">
                  <c:v>688</c:v>
                </c:pt>
                <c:pt idx="24">
                  <c:v>346</c:v>
                </c:pt>
                <c:pt idx="25">
                  <c:v>251</c:v>
                </c:pt>
                <c:pt idx="26">
                  <c:v>83</c:v>
                </c:pt>
                <c:pt idx="27">
                  <c:v>473</c:v>
                </c:pt>
                <c:pt idx="28">
                  <c:v>299</c:v>
                </c:pt>
                <c:pt idx="29">
                  <c:v>966</c:v>
                </c:pt>
                <c:pt idx="30">
                  <c:v>295</c:v>
                </c:pt>
                <c:pt idx="31">
                  <c:v>159</c:v>
                </c:pt>
              </c:numCache>
            </c:numRef>
          </c:val>
        </c:ser>
        <c:ser>
          <c:idx val="1"/>
          <c:order val="1"/>
          <c:tx>
            <c:strRef>
              <c:f>'3.1.4'!$C$4:$C$5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'3.1.4'!$C$7:$C$38</c:f>
              <c:numCache>
                <c:formatCode>#,##0</c:formatCode>
                <c:ptCount val="32"/>
                <c:pt idx="0">
                  <c:v>9</c:v>
                </c:pt>
                <c:pt idx="1">
                  <c:v>25</c:v>
                </c:pt>
                <c:pt idx="2">
                  <c:v>26</c:v>
                </c:pt>
                <c:pt idx="3">
                  <c:v>8</c:v>
                </c:pt>
                <c:pt idx="4">
                  <c:v>48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462</c:v>
                </c:pt>
                <c:pt idx="9">
                  <c:v>0</c:v>
                </c:pt>
                <c:pt idx="10">
                  <c:v>5</c:v>
                </c:pt>
                <c:pt idx="11">
                  <c:v>73</c:v>
                </c:pt>
                <c:pt idx="12">
                  <c:v>29</c:v>
                </c:pt>
                <c:pt idx="13">
                  <c:v>4</c:v>
                </c:pt>
                <c:pt idx="14">
                  <c:v>14</c:v>
                </c:pt>
                <c:pt idx="15">
                  <c:v>2</c:v>
                </c:pt>
                <c:pt idx="16">
                  <c:v>6</c:v>
                </c:pt>
                <c:pt idx="17">
                  <c:v>0</c:v>
                </c:pt>
                <c:pt idx="18">
                  <c:v>229</c:v>
                </c:pt>
                <c:pt idx="19">
                  <c:v>39</c:v>
                </c:pt>
                <c:pt idx="20">
                  <c:v>7</c:v>
                </c:pt>
                <c:pt idx="21">
                  <c:v>39</c:v>
                </c:pt>
                <c:pt idx="22">
                  <c:v>180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20</c:v>
                </c:pt>
                <c:pt idx="27">
                  <c:v>0</c:v>
                </c:pt>
                <c:pt idx="28">
                  <c:v>0</c:v>
                </c:pt>
                <c:pt idx="29">
                  <c:v>51</c:v>
                </c:pt>
                <c:pt idx="30">
                  <c:v>33</c:v>
                </c:pt>
                <c:pt idx="31">
                  <c:v>4</c:v>
                </c:pt>
              </c:numCache>
            </c:numRef>
          </c:val>
        </c:ser>
        <c:ser>
          <c:idx val="2"/>
          <c:order val="2"/>
          <c:tx>
            <c:strRef>
              <c:f>'3.1.4'!$D$4:$D$5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'3.1.4'!$D$7:$D$38</c:f>
              <c:numCache>
                <c:formatCode>#,##0</c:formatCode>
                <c:ptCount val="32"/>
                <c:pt idx="0">
                  <c:v>115</c:v>
                </c:pt>
                <c:pt idx="1">
                  <c:v>86</c:v>
                </c:pt>
                <c:pt idx="2">
                  <c:v>600</c:v>
                </c:pt>
                <c:pt idx="3">
                  <c:v>43</c:v>
                </c:pt>
                <c:pt idx="4">
                  <c:v>332</c:v>
                </c:pt>
                <c:pt idx="5">
                  <c:v>88</c:v>
                </c:pt>
                <c:pt idx="6">
                  <c:v>31</c:v>
                </c:pt>
                <c:pt idx="7">
                  <c:v>65</c:v>
                </c:pt>
                <c:pt idx="8">
                  <c:v>1493</c:v>
                </c:pt>
                <c:pt idx="9">
                  <c:v>15</c:v>
                </c:pt>
                <c:pt idx="10">
                  <c:v>59</c:v>
                </c:pt>
                <c:pt idx="11">
                  <c:v>350</c:v>
                </c:pt>
                <c:pt idx="12">
                  <c:v>223</c:v>
                </c:pt>
                <c:pt idx="13">
                  <c:v>47</c:v>
                </c:pt>
                <c:pt idx="14">
                  <c:v>473</c:v>
                </c:pt>
                <c:pt idx="15">
                  <c:v>181</c:v>
                </c:pt>
                <c:pt idx="16">
                  <c:v>127</c:v>
                </c:pt>
                <c:pt idx="17">
                  <c:v>167</c:v>
                </c:pt>
                <c:pt idx="18">
                  <c:v>84</c:v>
                </c:pt>
                <c:pt idx="19">
                  <c:v>372</c:v>
                </c:pt>
                <c:pt idx="20">
                  <c:v>116</c:v>
                </c:pt>
                <c:pt idx="21">
                  <c:v>51</c:v>
                </c:pt>
                <c:pt idx="22">
                  <c:v>3170</c:v>
                </c:pt>
                <c:pt idx="23">
                  <c:v>146</c:v>
                </c:pt>
                <c:pt idx="24">
                  <c:v>216</c:v>
                </c:pt>
                <c:pt idx="25">
                  <c:v>66</c:v>
                </c:pt>
                <c:pt idx="26">
                  <c:v>97</c:v>
                </c:pt>
                <c:pt idx="27">
                  <c:v>37</c:v>
                </c:pt>
                <c:pt idx="28">
                  <c:v>70</c:v>
                </c:pt>
                <c:pt idx="29">
                  <c:v>178</c:v>
                </c:pt>
                <c:pt idx="30">
                  <c:v>293</c:v>
                </c:pt>
                <c:pt idx="31">
                  <c:v>44</c:v>
                </c:pt>
              </c:numCache>
            </c:numRef>
          </c:val>
        </c:ser>
        <c:ser>
          <c:idx val="3"/>
          <c:order val="3"/>
          <c:tx>
            <c:strRef>
              <c:f>'3.1.4'!$E$4:$E$5</c:f>
              <c:strCache>
                <c:ptCount val="1"/>
                <c:pt idx="0">
                  <c:v>Minibús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overlap val="100"/>
        <c:axId val="66094976"/>
        <c:axId val="66096512"/>
      </c:barChart>
      <c:catAx>
        <c:axId val="660949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096512"/>
        <c:crosses val="autoZero"/>
        <c:auto val="1"/>
        <c:lblAlgn val="ctr"/>
        <c:lblOffset val="100"/>
      </c:catAx>
      <c:valAx>
        <c:axId val="66096512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094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693463014996437"/>
          <c:y val="0.9014149245091021"/>
          <c:w val="0.6680863351921108"/>
          <c:h val="7.4023659541384873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del Parque Vehicular </a:t>
            </a:r>
          </a:p>
          <a:p>
            <a:pPr>
              <a:defRPr lang="es-ES"/>
            </a:pPr>
            <a:r>
              <a:rPr lang="en-US" sz="1200"/>
              <a:t>por Tipo de Vehículo 2011</a:t>
            </a:r>
          </a:p>
        </c:rich>
      </c:tx>
      <c:layout>
        <c:manualLayout>
          <c:xMode val="edge"/>
          <c:yMode val="edge"/>
          <c:x val="0.29604855643044631"/>
          <c:y val="9.2485549132948E-3"/>
        </c:manualLayout>
      </c:layout>
      <c:overlay val="1"/>
    </c:title>
    <c:plotArea>
      <c:layout>
        <c:manualLayout>
          <c:layoutTarget val="inner"/>
          <c:xMode val="edge"/>
          <c:yMode val="edge"/>
          <c:x val="0.12878718285214427"/>
          <c:y val="0.18273105457193664"/>
          <c:w val="0.46449671916010532"/>
          <c:h val="0.77326621455555244"/>
        </c:manualLayout>
      </c:layout>
      <c:pieChart>
        <c:varyColors val="1"/>
        <c:ser>
          <c:idx val="0"/>
          <c:order val="0"/>
          <c:explosion val="6"/>
          <c:dPt>
            <c:idx val="0"/>
            <c:spPr>
              <a:solidFill>
                <a:srgbClr val="9BBB59"/>
              </a:solidFill>
            </c:spPr>
          </c:dPt>
          <c:dPt>
            <c:idx val="1"/>
            <c:spPr>
              <a:solidFill>
                <a:schemeClr val="bg1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1786493875765529"/>
                  <c:y val="-0.2275756224113604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7.0861111111111194E-2"/>
                  <c:y val="-1.308998224932867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Val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'3.1.4'!$B$4:$E$5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</c:v>
                </c:pt>
              </c:strCache>
            </c:strRef>
          </c:cat>
          <c:val>
            <c:numRef>
              <c:f>'3.1.4'!$B$41:$E$41</c:f>
              <c:numCache>
                <c:formatCode>0</c:formatCode>
                <c:ptCount val="4"/>
                <c:pt idx="0">
                  <c:v>72.394034737676819</c:v>
                </c:pt>
                <c:pt idx="1">
                  <c:v>3.4686516767707776</c:v>
                </c:pt>
                <c:pt idx="2">
                  <c:v>24.134755582840917</c:v>
                </c:pt>
                <c:pt idx="3">
                  <c:v>2.5580027114828741E-3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720708661417345"/>
          <c:y val="0.34200755541395478"/>
          <c:w val="0.25015135608048894"/>
          <c:h val="0.44084001638523507"/>
        </c:manualLayout>
      </c:layout>
      <c:txPr>
        <a:bodyPr/>
        <a:lstStyle/>
        <a:p>
          <a:pPr rtl="0"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Parque Vehicular de Turismo por Modalidad de Servicio 2011</a:t>
            </a:r>
          </a:p>
          <a:p>
            <a:pPr>
              <a:defRPr lang="es-ES"/>
            </a:pPr>
            <a:endParaRPr lang="en-US"/>
          </a:p>
        </c:rich>
      </c:tx>
      <c:layout>
        <c:manualLayout>
          <c:xMode val="edge"/>
          <c:yMode val="edge"/>
          <c:x val="0.21094436743964751"/>
          <c:y val="4.3881176332866501E-3"/>
        </c:manualLayout>
      </c:layout>
      <c:overlay val="1"/>
    </c:title>
    <c:plotArea>
      <c:layout>
        <c:manualLayout>
          <c:layoutTarget val="inner"/>
          <c:xMode val="edge"/>
          <c:yMode val="edge"/>
          <c:x val="9.4836083686089673E-2"/>
          <c:y val="9.418142369622079E-2"/>
          <c:w val="0.88541339800350916"/>
          <c:h val="0.68772519471336901"/>
        </c:manualLayout>
      </c:layout>
      <c:barChart>
        <c:barDir val="col"/>
        <c:grouping val="stacked"/>
        <c:ser>
          <c:idx val="0"/>
          <c:order val="0"/>
          <c:tx>
            <c:strRef>
              <c:f>'3.1.5'!$B$4:$B$5</c:f>
              <c:strCache>
                <c:ptCount val="1"/>
                <c:pt idx="0">
                  <c:v>Chofer Guía</c:v>
                </c:pt>
              </c:strCache>
            </c:strRef>
          </c:tx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'3.1.5'!$B$7:$B$38</c:f>
              <c:numCache>
                <c:formatCode>#,##0</c:formatCode>
                <c:ptCount val="32"/>
                <c:pt idx="0">
                  <c:v>0</c:v>
                </c:pt>
                <c:pt idx="1">
                  <c:v>21</c:v>
                </c:pt>
                <c:pt idx="2">
                  <c:v>27</c:v>
                </c:pt>
                <c:pt idx="3">
                  <c:v>7</c:v>
                </c:pt>
                <c:pt idx="4">
                  <c:v>30</c:v>
                </c:pt>
                <c:pt idx="5">
                  <c:v>27</c:v>
                </c:pt>
                <c:pt idx="6">
                  <c:v>16</c:v>
                </c:pt>
                <c:pt idx="7">
                  <c:v>0</c:v>
                </c:pt>
                <c:pt idx="8">
                  <c:v>759</c:v>
                </c:pt>
                <c:pt idx="9">
                  <c:v>0</c:v>
                </c:pt>
                <c:pt idx="10">
                  <c:v>12</c:v>
                </c:pt>
                <c:pt idx="11">
                  <c:v>46</c:v>
                </c:pt>
                <c:pt idx="12">
                  <c:v>112</c:v>
                </c:pt>
                <c:pt idx="13">
                  <c:v>0</c:v>
                </c:pt>
                <c:pt idx="14">
                  <c:v>126</c:v>
                </c:pt>
                <c:pt idx="15">
                  <c:v>7</c:v>
                </c:pt>
                <c:pt idx="16">
                  <c:v>27</c:v>
                </c:pt>
                <c:pt idx="17">
                  <c:v>11</c:v>
                </c:pt>
                <c:pt idx="18">
                  <c:v>173</c:v>
                </c:pt>
                <c:pt idx="19">
                  <c:v>46</c:v>
                </c:pt>
                <c:pt idx="20">
                  <c:v>7</c:v>
                </c:pt>
                <c:pt idx="21">
                  <c:v>30</c:v>
                </c:pt>
                <c:pt idx="22">
                  <c:v>46</c:v>
                </c:pt>
                <c:pt idx="23">
                  <c:v>0</c:v>
                </c:pt>
                <c:pt idx="24">
                  <c:v>81</c:v>
                </c:pt>
                <c:pt idx="25">
                  <c:v>1</c:v>
                </c:pt>
                <c:pt idx="26">
                  <c:v>6</c:v>
                </c:pt>
                <c:pt idx="27">
                  <c:v>3</c:v>
                </c:pt>
                <c:pt idx="28">
                  <c:v>1</c:v>
                </c:pt>
                <c:pt idx="29">
                  <c:v>3</c:v>
                </c:pt>
                <c:pt idx="30">
                  <c:v>57</c:v>
                </c:pt>
                <c:pt idx="31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'3.1.5'!$C$4:$C$5</c:f>
              <c:strCache>
                <c:ptCount val="1"/>
                <c:pt idx="0">
                  <c:v>De Excursión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9BBB59"/>
              </a:solidFill>
            </a:ln>
          </c:spPr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'3.1.5'!$C$7:$C$38</c:f>
              <c:numCache>
                <c:formatCode>#,##0</c:formatCode>
                <c:ptCount val="32"/>
                <c:pt idx="0">
                  <c:v>677</c:v>
                </c:pt>
                <c:pt idx="1">
                  <c:v>383</c:v>
                </c:pt>
                <c:pt idx="2">
                  <c:v>22</c:v>
                </c:pt>
                <c:pt idx="3">
                  <c:v>54</c:v>
                </c:pt>
                <c:pt idx="4">
                  <c:v>191</c:v>
                </c:pt>
                <c:pt idx="5">
                  <c:v>266</c:v>
                </c:pt>
                <c:pt idx="6">
                  <c:v>480</c:v>
                </c:pt>
                <c:pt idx="7">
                  <c:v>90</c:v>
                </c:pt>
                <c:pt idx="8">
                  <c:v>8735</c:v>
                </c:pt>
                <c:pt idx="9">
                  <c:v>297</c:v>
                </c:pt>
                <c:pt idx="10">
                  <c:v>807</c:v>
                </c:pt>
                <c:pt idx="11">
                  <c:v>1548</c:v>
                </c:pt>
                <c:pt idx="12">
                  <c:v>142</c:v>
                </c:pt>
                <c:pt idx="13">
                  <c:v>719</c:v>
                </c:pt>
                <c:pt idx="14">
                  <c:v>2647</c:v>
                </c:pt>
                <c:pt idx="15">
                  <c:v>1041</c:v>
                </c:pt>
                <c:pt idx="16">
                  <c:v>335</c:v>
                </c:pt>
                <c:pt idx="17">
                  <c:v>112</c:v>
                </c:pt>
                <c:pt idx="18">
                  <c:v>814</c:v>
                </c:pt>
                <c:pt idx="19">
                  <c:v>88</c:v>
                </c:pt>
                <c:pt idx="20">
                  <c:v>717</c:v>
                </c:pt>
                <c:pt idx="21">
                  <c:v>428</c:v>
                </c:pt>
                <c:pt idx="22">
                  <c:v>340</c:v>
                </c:pt>
                <c:pt idx="23">
                  <c:v>375</c:v>
                </c:pt>
                <c:pt idx="24">
                  <c:v>249</c:v>
                </c:pt>
                <c:pt idx="25">
                  <c:v>151</c:v>
                </c:pt>
                <c:pt idx="26">
                  <c:v>53</c:v>
                </c:pt>
                <c:pt idx="27">
                  <c:v>89</c:v>
                </c:pt>
                <c:pt idx="28">
                  <c:v>286</c:v>
                </c:pt>
                <c:pt idx="29">
                  <c:v>835</c:v>
                </c:pt>
                <c:pt idx="30">
                  <c:v>229</c:v>
                </c:pt>
                <c:pt idx="31">
                  <c:v>91</c:v>
                </c:pt>
              </c:numCache>
            </c:numRef>
          </c:val>
        </c:ser>
        <c:ser>
          <c:idx val="2"/>
          <c:order val="2"/>
          <c:tx>
            <c:strRef>
              <c:f>'3.1.5'!$D$4:$D$5</c:f>
              <c:strCache>
                <c:ptCount val="1"/>
                <c:pt idx="0">
                  <c:v>Turístico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chemeClr val="bg1">
                  <a:lumMod val="75000"/>
                </a:schemeClr>
              </a:solidFill>
            </a:ln>
          </c:spPr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'3.1.5'!$D$7:$D$38</c:f>
              <c:numCache>
                <c:formatCode>#,##0</c:formatCode>
                <c:ptCount val="32"/>
                <c:pt idx="0">
                  <c:v>63</c:v>
                </c:pt>
                <c:pt idx="1">
                  <c:v>73</c:v>
                </c:pt>
                <c:pt idx="2">
                  <c:v>0</c:v>
                </c:pt>
                <c:pt idx="3">
                  <c:v>1</c:v>
                </c:pt>
                <c:pt idx="4">
                  <c:v>56</c:v>
                </c:pt>
                <c:pt idx="5">
                  <c:v>28</c:v>
                </c:pt>
                <c:pt idx="6">
                  <c:v>147</c:v>
                </c:pt>
                <c:pt idx="7">
                  <c:v>3</c:v>
                </c:pt>
                <c:pt idx="8">
                  <c:v>655</c:v>
                </c:pt>
                <c:pt idx="9">
                  <c:v>37</c:v>
                </c:pt>
                <c:pt idx="10">
                  <c:v>51</c:v>
                </c:pt>
                <c:pt idx="11">
                  <c:v>389</c:v>
                </c:pt>
                <c:pt idx="12">
                  <c:v>17</c:v>
                </c:pt>
                <c:pt idx="13">
                  <c:v>77</c:v>
                </c:pt>
                <c:pt idx="14">
                  <c:v>212</c:v>
                </c:pt>
                <c:pt idx="15">
                  <c:v>49</c:v>
                </c:pt>
                <c:pt idx="16">
                  <c:v>58</c:v>
                </c:pt>
                <c:pt idx="17">
                  <c:v>2</c:v>
                </c:pt>
                <c:pt idx="18">
                  <c:v>487</c:v>
                </c:pt>
                <c:pt idx="19">
                  <c:v>11</c:v>
                </c:pt>
                <c:pt idx="20">
                  <c:v>49</c:v>
                </c:pt>
                <c:pt idx="21">
                  <c:v>27</c:v>
                </c:pt>
                <c:pt idx="22">
                  <c:v>66</c:v>
                </c:pt>
                <c:pt idx="23">
                  <c:v>321</c:v>
                </c:pt>
                <c:pt idx="24">
                  <c:v>74</c:v>
                </c:pt>
                <c:pt idx="25">
                  <c:v>116</c:v>
                </c:pt>
                <c:pt idx="26">
                  <c:v>1</c:v>
                </c:pt>
                <c:pt idx="27">
                  <c:v>403</c:v>
                </c:pt>
                <c:pt idx="28">
                  <c:v>7</c:v>
                </c:pt>
                <c:pt idx="29">
                  <c:v>38</c:v>
                </c:pt>
                <c:pt idx="30">
                  <c:v>26</c:v>
                </c:pt>
                <c:pt idx="31">
                  <c:v>61</c:v>
                </c:pt>
              </c:numCache>
            </c:numRef>
          </c:val>
        </c:ser>
        <c:ser>
          <c:idx val="3"/>
          <c:order val="3"/>
          <c:tx>
            <c:strRef>
              <c:f>'3.1.5'!$E$4:$E$5</c:f>
              <c:strCache>
                <c:ptCount val="1"/>
                <c:pt idx="0">
                  <c:v>Turístico de lujo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'3.1.5'!$E$7:$E$38</c:f>
              <c:numCache>
                <c:formatCode>#,##0</c:formatCode>
                <c:ptCount val="32"/>
                <c:pt idx="0">
                  <c:v>189</c:v>
                </c:pt>
                <c:pt idx="1">
                  <c:v>108</c:v>
                </c:pt>
                <c:pt idx="2">
                  <c:v>618</c:v>
                </c:pt>
                <c:pt idx="3">
                  <c:v>47</c:v>
                </c:pt>
                <c:pt idx="4">
                  <c:v>433</c:v>
                </c:pt>
                <c:pt idx="5">
                  <c:v>93</c:v>
                </c:pt>
                <c:pt idx="6">
                  <c:v>29</c:v>
                </c:pt>
                <c:pt idx="7">
                  <c:v>96</c:v>
                </c:pt>
                <c:pt idx="8">
                  <c:v>1827</c:v>
                </c:pt>
                <c:pt idx="9">
                  <c:v>20</c:v>
                </c:pt>
                <c:pt idx="10">
                  <c:v>104</c:v>
                </c:pt>
                <c:pt idx="11">
                  <c:v>385</c:v>
                </c:pt>
                <c:pt idx="12">
                  <c:v>150</c:v>
                </c:pt>
                <c:pt idx="13">
                  <c:v>135</c:v>
                </c:pt>
                <c:pt idx="14">
                  <c:v>408</c:v>
                </c:pt>
                <c:pt idx="15">
                  <c:v>202</c:v>
                </c:pt>
                <c:pt idx="16">
                  <c:v>123</c:v>
                </c:pt>
                <c:pt idx="17">
                  <c:v>161</c:v>
                </c:pt>
                <c:pt idx="18">
                  <c:v>141</c:v>
                </c:pt>
                <c:pt idx="19">
                  <c:v>382</c:v>
                </c:pt>
                <c:pt idx="20">
                  <c:v>192</c:v>
                </c:pt>
                <c:pt idx="21">
                  <c:v>59</c:v>
                </c:pt>
                <c:pt idx="22">
                  <c:v>3351</c:v>
                </c:pt>
                <c:pt idx="23">
                  <c:v>138</c:v>
                </c:pt>
                <c:pt idx="24">
                  <c:v>162</c:v>
                </c:pt>
                <c:pt idx="25">
                  <c:v>49</c:v>
                </c:pt>
                <c:pt idx="26">
                  <c:v>140</c:v>
                </c:pt>
                <c:pt idx="27">
                  <c:v>15</c:v>
                </c:pt>
                <c:pt idx="28">
                  <c:v>75</c:v>
                </c:pt>
                <c:pt idx="29">
                  <c:v>319</c:v>
                </c:pt>
                <c:pt idx="30">
                  <c:v>309</c:v>
                </c:pt>
                <c:pt idx="31">
                  <c:v>55</c:v>
                </c:pt>
              </c:numCache>
            </c:numRef>
          </c:val>
        </c:ser>
        <c:overlap val="100"/>
        <c:axId val="66233856"/>
        <c:axId val="66235392"/>
      </c:barChart>
      <c:catAx>
        <c:axId val="6623385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235392"/>
        <c:crosses val="autoZero"/>
        <c:auto val="1"/>
        <c:lblAlgn val="ctr"/>
        <c:lblOffset val="100"/>
      </c:catAx>
      <c:valAx>
        <c:axId val="66235392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233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44935866664249"/>
          <c:y val="0.93268432976887461"/>
          <c:w val="0.64510128266671918"/>
          <c:h val="5.3926545363303865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Participación del Parque Vehicular de Turismo por Modalidad de Servicio 2011</a:t>
            </a:r>
          </a:p>
        </c:rich>
      </c:tx>
      <c:layout>
        <c:manualLayout>
          <c:xMode val="edge"/>
          <c:yMode val="edge"/>
          <c:x val="0.16171522309711303"/>
          <c:y val="4.6258506374749955E-3"/>
        </c:manualLayout>
      </c:layout>
      <c:overlay val="1"/>
    </c:title>
    <c:plotArea>
      <c:layout>
        <c:manualLayout>
          <c:layoutTarget val="inner"/>
          <c:xMode val="edge"/>
          <c:yMode val="edge"/>
          <c:x val="7.4679352580927366E-2"/>
          <c:y val="0.24517008378617541"/>
          <c:w val="0.43937904636920544"/>
          <c:h val="0.73170066302645065"/>
        </c:manualLayout>
      </c:layout>
      <c:pieChart>
        <c:varyColors val="1"/>
        <c:ser>
          <c:idx val="0"/>
          <c:order val="0"/>
          <c:dPt>
            <c:idx val="0"/>
            <c:explosion val="3"/>
            <c:spPr>
              <a:solidFill>
                <a:schemeClr val="accent1"/>
              </a:solidFill>
            </c:spPr>
          </c:dPt>
          <c:dPt>
            <c:idx val="1"/>
            <c:explosion val="5"/>
            <c:spPr>
              <a:solidFill>
                <a:schemeClr val="accent3"/>
              </a:solidFill>
            </c:spPr>
          </c:dPt>
          <c:dPt>
            <c:idx val="2"/>
            <c:explosion val="1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explosion val="4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1.3877296587926493E-2"/>
                  <c:y val="9.69483591160765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0.12491185476815407"/>
                  <c:y val="-0.100424667658128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9.2305664916885397E-2"/>
                  <c:y val="-7.22142635736845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'3.1.5'!$B$4:$E$5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</c:v>
                </c:pt>
                <c:pt idx="3">
                  <c:v>Turístico de lujo</c:v>
                </c:pt>
              </c:strCache>
            </c:strRef>
          </c:cat>
          <c:val>
            <c:numRef>
              <c:f>'3.1.5'!$B$41:$E$41</c:f>
              <c:numCache>
                <c:formatCode>0</c:formatCode>
                <c:ptCount val="4"/>
                <c:pt idx="0">
                  <c:v>4.3025605607141948</c:v>
                </c:pt>
                <c:pt idx="1">
                  <c:v>59.578441153147622</c:v>
                </c:pt>
                <c:pt idx="2">
                  <c:v>9.2215997748957612</c:v>
                </c:pt>
                <c:pt idx="3">
                  <c:v>26.897398511242422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7243197725284365"/>
          <c:y val="0.37896061142818238"/>
          <c:w val="0.22756802274715671"/>
          <c:h val="0.33459542565292788"/>
        </c:manualLayout>
      </c:layout>
      <c:txPr>
        <a:bodyPr/>
        <a:lstStyle/>
        <a:p>
          <a:pPr rtl="0"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Parque Vehicular de Turismo por Tipo de Personas 2011</a:t>
            </a:r>
          </a:p>
        </c:rich>
      </c:tx>
      <c:layout>
        <c:manualLayout>
          <c:xMode val="edge"/>
          <c:yMode val="edge"/>
          <c:x val="0.1863771669259907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189793641064328"/>
          <c:y val="7.9843342466204253E-2"/>
          <c:w val="0.86816194382887946"/>
          <c:h val="0.68292054402290558"/>
        </c:manualLayout>
      </c:layout>
      <c:lineChart>
        <c:grouping val="standard"/>
        <c:ser>
          <c:idx val="0"/>
          <c:order val="0"/>
          <c:tx>
            <c:strRef>
              <c:f>'3.1.6'!$B$5:$B$6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diamond"/>
            <c:size val="4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strRef>
              <c:f>'3.1.6'!$E$8:$E$39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'3.1.6'!$B$8:$B$39</c:f>
              <c:numCache>
                <c:formatCode>#,##0</c:formatCode>
                <c:ptCount val="32"/>
                <c:pt idx="0">
                  <c:v>620</c:v>
                </c:pt>
                <c:pt idx="1">
                  <c:v>294</c:v>
                </c:pt>
                <c:pt idx="2">
                  <c:v>621</c:v>
                </c:pt>
                <c:pt idx="3">
                  <c:v>68</c:v>
                </c:pt>
                <c:pt idx="4">
                  <c:v>576</c:v>
                </c:pt>
                <c:pt idx="5">
                  <c:v>170</c:v>
                </c:pt>
                <c:pt idx="6">
                  <c:v>256</c:v>
                </c:pt>
                <c:pt idx="7">
                  <c:v>141</c:v>
                </c:pt>
                <c:pt idx="8">
                  <c:v>5760</c:v>
                </c:pt>
                <c:pt idx="9">
                  <c:v>103</c:v>
                </c:pt>
                <c:pt idx="10">
                  <c:v>529</c:v>
                </c:pt>
                <c:pt idx="11">
                  <c:v>1465</c:v>
                </c:pt>
                <c:pt idx="12">
                  <c:v>169</c:v>
                </c:pt>
                <c:pt idx="13">
                  <c:v>138</c:v>
                </c:pt>
                <c:pt idx="14">
                  <c:v>1296</c:v>
                </c:pt>
                <c:pt idx="15">
                  <c:v>638</c:v>
                </c:pt>
                <c:pt idx="16">
                  <c:v>258</c:v>
                </c:pt>
                <c:pt idx="17">
                  <c:v>218</c:v>
                </c:pt>
                <c:pt idx="18">
                  <c:v>1066</c:v>
                </c:pt>
                <c:pt idx="19">
                  <c:v>441</c:v>
                </c:pt>
                <c:pt idx="20">
                  <c:v>420</c:v>
                </c:pt>
                <c:pt idx="21">
                  <c:v>199</c:v>
                </c:pt>
                <c:pt idx="22">
                  <c:v>3597</c:v>
                </c:pt>
                <c:pt idx="23">
                  <c:v>514</c:v>
                </c:pt>
                <c:pt idx="24">
                  <c:v>201</c:v>
                </c:pt>
                <c:pt idx="25">
                  <c:v>128</c:v>
                </c:pt>
                <c:pt idx="26">
                  <c:v>157</c:v>
                </c:pt>
                <c:pt idx="27">
                  <c:v>448</c:v>
                </c:pt>
                <c:pt idx="28">
                  <c:v>122</c:v>
                </c:pt>
                <c:pt idx="29">
                  <c:v>629</c:v>
                </c:pt>
                <c:pt idx="30">
                  <c:v>420</c:v>
                </c:pt>
                <c:pt idx="31">
                  <c:v>65</c:v>
                </c:pt>
              </c:numCache>
            </c:numRef>
          </c:val>
        </c:ser>
        <c:ser>
          <c:idx val="1"/>
          <c:order val="1"/>
          <c:tx>
            <c:strRef>
              <c:f>'3.1.6'!$C$5:$C$6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squar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'3.1.6'!$E$8:$E$39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'3.1.6'!$C$8:$C$39</c:f>
              <c:numCache>
                <c:formatCode>#,##0</c:formatCode>
                <c:ptCount val="32"/>
                <c:pt idx="0">
                  <c:v>309</c:v>
                </c:pt>
                <c:pt idx="1">
                  <c:v>291</c:v>
                </c:pt>
                <c:pt idx="2">
                  <c:v>46</c:v>
                </c:pt>
                <c:pt idx="3">
                  <c:v>41</c:v>
                </c:pt>
                <c:pt idx="4">
                  <c:v>134</c:v>
                </c:pt>
                <c:pt idx="5">
                  <c:v>244</c:v>
                </c:pt>
                <c:pt idx="6">
                  <c:v>416</c:v>
                </c:pt>
                <c:pt idx="7">
                  <c:v>48</c:v>
                </c:pt>
                <c:pt idx="8">
                  <c:v>6216</c:v>
                </c:pt>
                <c:pt idx="9">
                  <c:v>251</c:v>
                </c:pt>
                <c:pt idx="10">
                  <c:v>445</c:v>
                </c:pt>
                <c:pt idx="11">
                  <c:v>903</c:v>
                </c:pt>
                <c:pt idx="12">
                  <c:v>252</c:v>
                </c:pt>
                <c:pt idx="13">
                  <c:v>793</c:v>
                </c:pt>
                <c:pt idx="14">
                  <c:v>2097</c:v>
                </c:pt>
                <c:pt idx="15">
                  <c:v>661</c:v>
                </c:pt>
                <c:pt idx="16">
                  <c:v>285</c:v>
                </c:pt>
                <c:pt idx="17">
                  <c:v>68</c:v>
                </c:pt>
                <c:pt idx="18">
                  <c:v>549</c:v>
                </c:pt>
                <c:pt idx="19">
                  <c:v>86</c:v>
                </c:pt>
                <c:pt idx="20">
                  <c:v>545</c:v>
                </c:pt>
                <c:pt idx="21">
                  <c:v>345</c:v>
                </c:pt>
                <c:pt idx="22">
                  <c:v>206</c:v>
                </c:pt>
                <c:pt idx="23">
                  <c:v>320</c:v>
                </c:pt>
                <c:pt idx="24">
                  <c:v>365</c:v>
                </c:pt>
                <c:pt idx="25">
                  <c:v>189</c:v>
                </c:pt>
                <c:pt idx="26">
                  <c:v>43</c:v>
                </c:pt>
                <c:pt idx="27">
                  <c:v>62</c:v>
                </c:pt>
                <c:pt idx="28">
                  <c:v>247</c:v>
                </c:pt>
                <c:pt idx="29">
                  <c:v>566</c:v>
                </c:pt>
                <c:pt idx="30">
                  <c:v>201</c:v>
                </c:pt>
                <c:pt idx="31">
                  <c:v>142</c:v>
                </c:pt>
              </c:numCache>
            </c:numRef>
          </c:val>
        </c:ser>
        <c:marker val="1"/>
        <c:axId val="66534016"/>
        <c:axId val="66552576"/>
      </c:lineChart>
      <c:catAx>
        <c:axId val="6653401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552576"/>
        <c:crosses val="autoZero"/>
        <c:auto val="1"/>
        <c:lblAlgn val="ctr"/>
        <c:lblOffset val="100"/>
      </c:catAx>
      <c:valAx>
        <c:axId val="6655257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</a:t>
                </a:r>
                <a:r>
                  <a:rPr lang="en-US" baseline="0"/>
                  <a:t> de Personas</a:t>
                </a:r>
                <a:endParaRPr lang="en-U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534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03111886463292"/>
          <c:y val="0.90769942158484374"/>
          <c:w val="0.4337900576799158"/>
          <c:h val="7.5581665144521512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del Parque Vehicular de Turismo </a:t>
            </a:r>
          </a:p>
          <a:p>
            <a:pPr>
              <a:defRPr lang="es-ES"/>
            </a:pPr>
            <a:r>
              <a:rPr lang="en-US" sz="1200"/>
              <a:t>por Tipo de Persona 2011</a:t>
            </a:r>
          </a:p>
        </c:rich>
      </c:tx>
      <c:layout>
        <c:manualLayout>
          <c:xMode val="edge"/>
          <c:yMode val="edge"/>
          <c:x val="0.19238564742908962"/>
          <c:y val="9.2349386559238255E-3"/>
        </c:manualLayout>
      </c:layout>
      <c:overlay val="1"/>
    </c:title>
    <c:plotArea>
      <c:layout>
        <c:manualLayout>
          <c:layoutTarget val="inner"/>
          <c:xMode val="edge"/>
          <c:yMode val="edge"/>
          <c:x val="0.10517170738736771"/>
          <c:y val="0.19478264426021122"/>
          <c:w val="0.46734342884404517"/>
          <c:h val="0.80057967373359584"/>
        </c:manualLayout>
      </c:layout>
      <c:pieChart>
        <c:varyColors val="1"/>
        <c:ser>
          <c:idx val="0"/>
          <c:order val="0"/>
          <c:tx>
            <c:strRef>
              <c:f>'3.1.6'!$B$42:$C$42</c:f>
              <c:strCache>
                <c:ptCount val="1"/>
                <c:pt idx="0">
                  <c:v>56 44</c:v>
                </c:pt>
              </c:strCache>
            </c:strRef>
          </c:tx>
          <c:spPr>
            <a:solidFill>
              <a:schemeClr val="accent2"/>
            </a:solidFill>
          </c:spPr>
          <c:dPt>
            <c:idx val="0"/>
            <c:explosion val="5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9194459591452853"/>
                  <c:y val="-8.00533296913532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855444460124393"/>
                  <c:y val="-4.193998255209087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'3.1.6'!$B$5:$C$6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'3.1.6'!$B$42:$C$42</c:f>
              <c:numCache>
                <c:formatCode>0</c:formatCode>
                <c:ptCount val="2"/>
                <c:pt idx="0">
                  <c:v>55.577724912388405</c:v>
                </c:pt>
                <c:pt idx="1">
                  <c:v>44.422275087611595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0683035099514779"/>
          <c:y val="0.41124226332173597"/>
          <c:w val="0.24443867934382449"/>
          <c:h val="0.16821314777513349"/>
        </c:manualLayout>
      </c:layout>
      <c:txPr>
        <a:bodyPr/>
        <a:lstStyle/>
        <a:p>
          <a:pPr rtl="0"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6</xdr:row>
      <xdr:rowOff>152400</xdr:rowOff>
    </xdr:from>
    <xdr:to>
      <xdr:col>10</xdr:col>
      <xdr:colOff>19050</xdr:colOff>
      <xdr:row>21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7</xdr:row>
      <xdr:rowOff>82550</xdr:rowOff>
    </xdr:from>
    <xdr:to>
      <xdr:col>14</xdr:col>
      <xdr:colOff>571499</xdr:colOff>
      <xdr:row>28</xdr:row>
      <xdr:rowOff>25400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1077192</xdr:colOff>
      <xdr:row>29</xdr:row>
      <xdr:rowOff>42430</xdr:rowOff>
    </xdr:from>
    <xdr:to>
      <xdr:col>7</xdr:col>
      <xdr:colOff>6061</xdr:colOff>
      <xdr:row>46</xdr:row>
      <xdr:rowOff>129019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626053</xdr:colOff>
      <xdr:row>29</xdr:row>
      <xdr:rowOff>26843</xdr:rowOff>
    </xdr:from>
    <xdr:to>
      <xdr:col>13</xdr:col>
      <xdr:colOff>729962</xdr:colOff>
      <xdr:row>46</xdr:row>
      <xdr:rowOff>130753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3</xdr:row>
      <xdr:rowOff>76200</xdr:rowOff>
    </xdr:from>
    <xdr:to>
      <xdr:col>11</xdr:col>
      <xdr:colOff>333375</xdr:colOff>
      <xdr:row>16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17</xdr:row>
      <xdr:rowOff>104775</xdr:rowOff>
    </xdr:from>
    <xdr:to>
      <xdr:col>11</xdr:col>
      <xdr:colOff>285750</xdr:colOff>
      <xdr:row>34</xdr:row>
      <xdr:rowOff>95250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4</xdr:row>
      <xdr:rowOff>148166</xdr:rowOff>
    </xdr:from>
    <xdr:to>
      <xdr:col>9</xdr:col>
      <xdr:colOff>761999</xdr:colOff>
      <xdr:row>20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26275</xdr:colOff>
      <xdr:row>4</xdr:row>
      <xdr:rowOff>118241</xdr:rowOff>
    </xdr:from>
    <xdr:to>
      <xdr:col>15</xdr:col>
      <xdr:colOff>761999</xdr:colOff>
      <xdr:row>21</xdr:row>
      <xdr:rowOff>31750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-1</xdr:colOff>
      <xdr:row>5</xdr:row>
      <xdr:rowOff>13607</xdr:rowOff>
    </xdr:from>
    <xdr:to>
      <xdr:col>15</xdr:col>
      <xdr:colOff>258534</xdr:colOff>
      <xdr:row>21</xdr:row>
      <xdr:rowOff>95249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15875</xdr:colOff>
      <xdr:row>23</xdr:row>
      <xdr:rowOff>63500</xdr:rowOff>
    </xdr:from>
    <xdr:to>
      <xdr:col>13</xdr:col>
      <xdr:colOff>15875</xdr:colOff>
      <xdr:row>37</xdr:row>
      <xdr:rowOff>142875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59530</xdr:colOff>
      <xdr:row>3</xdr:row>
      <xdr:rowOff>23813</xdr:rowOff>
    </xdr:from>
    <xdr:to>
      <xdr:col>14</xdr:col>
      <xdr:colOff>500062</xdr:colOff>
      <xdr:row>18</xdr:row>
      <xdr:rowOff>11906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335057</xdr:colOff>
      <xdr:row>18</xdr:row>
      <xdr:rowOff>168087</xdr:rowOff>
    </xdr:from>
    <xdr:to>
      <xdr:col>13</xdr:col>
      <xdr:colOff>335057</xdr:colOff>
      <xdr:row>33</xdr:row>
      <xdr:rowOff>56028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28574</xdr:rowOff>
    </xdr:from>
    <xdr:to>
      <xdr:col>13</xdr:col>
      <xdr:colOff>266700</xdr:colOff>
      <xdr:row>23</xdr:row>
      <xdr:rowOff>19049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25</xdr:row>
      <xdr:rowOff>91281</xdr:rowOff>
    </xdr:from>
    <xdr:to>
      <xdr:col>11</xdr:col>
      <xdr:colOff>261937</xdr:colOff>
      <xdr:row>39</xdr:row>
      <xdr:rowOff>154781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55562</xdr:colOff>
      <xdr:row>6</xdr:row>
      <xdr:rowOff>150812</xdr:rowOff>
    </xdr:from>
    <xdr:to>
      <xdr:col>15</xdr:col>
      <xdr:colOff>381000</xdr:colOff>
      <xdr:row>22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504824</xdr:colOff>
      <xdr:row>23</xdr:row>
      <xdr:rowOff>83343</xdr:rowOff>
    </xdr:from>
    <xdr:to>
      <xdr:col>14</xdr:col>
      <xdr:colOff>504824</xdr:colOff>
      <xdr:row>37</xdr:row>
      <xdr:rowOff>154780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751416</xdr:colOff>
      <xdr:row>4</xdr:row>
      <xdr:rowOff>148167</xdr:rowOff>
    </xdr:from>
    <xdr:to>
      <xdr:col>15</xdr:col>
      <xdr:colOff>455084</xdr:colOff>
      <xdr:row>20</xdr:row>
      <xdr:rowOff>116417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52917</xdr:colOff>
      <xdr:row>21</xdr:row>
      <xdr:rowOff>179918</xdr:rowOff>
    </xdr:from>
    <xdr:to>
      <xdr:col>14</xdr:col>
      <xdr:colOff>84668</xdr:colOff>
      <xdr:row>36</xdr:row>
      <xdr:rowOff>63501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50345</xdr:colOff>
      <xdr:row>7</xdr:row>
      <xdr:rowOff>142875</xdr:rowOff>
    </xdr:from>
    <xdr:to>
      <xdr:col>12</xdr:col>
      <xdr:colOff>761998</xdr:colOff>
      <xdr:row>24</xdr:row>
      <xdr:rowOff>27214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42332</xdr:colOff>
      <xdr:row>25</xdr:row>
      <xdr:rowOff>84666</xdr:rowOff>
    </xdr:from>
    <xdr:to>
      <xdr:col>11</xdr:col>
      <xdr:colOff>488155</xdr:colOff>
      <xdr:row>39</xdr:row>
      <xdr:rowOff>190499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zoomScaleNormal="100" workbookViewId="0">
      <selection activeCell="A43" sqref="A43"/>
    </sheetView>
  </sheetViews>
  <sheetFormatPr baseColWidth="10" defaultRowHeight="12.75"/>
  <cols>
    <col min="1" max="1" width="25" customWidth="1"/>
    <col min="2" max="2" width="21" customWidth="1"/>
    <col min="3" max="3" width="13.5703125" customWidth="1"/>
  </cols>
  <sheetData>
    <row r="1" spans="1:4" ht="17.25">
      <c r="A1" s="4" t="s">
        <v>72</v>
      </c>
    </row>
    <row r="3" spans="1:4" ht="17.25">
      <c r="A3" s="4" t="s">
        <v>73</v>
      </c>
    </row>
    <row r="5" spans="1:4" ht="17.25">
      <c r="A5" s="54" t="s">
        <v>125</v>
      </c>
      <c r="B5" s="54"/>
      <c r="C5" s="54"/>
      <c r="D5" s="43"/>
    </row>
    <row r="6" spans="1:4" ht="15" customHeight="1">
      <c r="A6" s="54" t="s">
        <v>114</v>
      </c>
      <c r="B6" s="54"/>
      <c r="C6" s="54"/>
      <c r="D6" s="52"/>
    </row>
    <row r="8" spans="1:4" ht="20.25" customHeight="1">
      <c r="A8" s="11" t="s">
        <v>55</v>
      </c>
      <c r="B8" s="36" t="s">
        <v>56</v>
      </c>
      <c r="C8" s="37" t="s">
        <v>0</v>
      </c>
    </row>
    <row r="9" spans="1:4" ht="8.25" customHeight="1">
      <c r="A9" s="73"/>
      <c r="B9" s="73"/>
      <c r="C9" s="74"/>
    </row>
    <row r="10" spans="1:4" ht="15" customHeight="1">
      <c r="A10" s="40" t="s">
        <v>36</v>
      </c>
      <c r="B10" s="41">
        <v>1682</v>
      </c>
      <c r="C10" s="42">
        <f>B10/$B$15*100</f>
        <v>4.3025605607141939</v>
      </c>
      <c r="D10" s="44">
        <v>4.3025605607141939</v>
      </c>
    </row>
    <row r="11" spans="1:4" ht="15" customHeight="1">
      <c r="A11" s="75" t="s">
        <v>75</v>
      </c>
      <c r="B11" s="68">
        <v>23291</v>
      </c>
      <c r="C11" s="69">
        <f>B11/$B$15*100</f>
        <v>59.578441153147622</v>
      </c>
      <c r="D11" s="44">
        <v>59.578441153147622</v>
      </c>
    </row>
    <row r="12" spans="1:4" ht="15" customHeight="1">
      <c r="A12" s="40" t="s">
        <v>76</v>
      </c>
      <c r="B12" s="41">
        <v>3605</v>
      </c>
      <c r="C12" s="42">
        <f>B12/$B$15*100</f>
        <v>9.2215997748957612</v>
      </c>
      <c r="D12" s="44">
        <v>9.2215997748957612</v>
      </c>
    </row>
    <row r="13" spans="1:4" ht="15" customHeight="1">
      <c r="A13" s="75" t="s">
        <v>77</v>
      </c>
      <c r="B13" s="68">
        <v>10515</v>
      </c>
      <c r="C13" s="69">
        <f>B13/$B$15*100</f>
        <v>26.897398511242422</v>
      </c>
      <c r="D13" s="44">
        <v>26.897398511242422</v>
      </c>
    </row>
    <row r="14" spans="1:4" ht="9.75" customHeight="1">
      <c r="A14" s="73"/>
      <c r="B14" s="76"/>
      <c r="C14" s="77"/>
      <c r="D14" s="8"/>
    </row>
    <row r="15" spans="1:4" ht="20.25" customHeight="1">
      <c r="A15" s="38" t="s">
        <v>33</v>
      </c>
      <c r="B15" s="2">
        <f>SUM(B10:B13)</f>
        <v>39093</v>
      </c>
      <c r="C15" s="24">
        <f>B15/$B$15*100</f>
        <v>100</v>
      </c>
    </row>
    <row r="17" spans="1:3">
      <c r="C17" s="26"/>
    </row>
    <row r="23" spans="1:3">
      <c r="A23" s="78"/>
      <c r="B23" s="78"/>
    </row>
    <row r="24" spans="1:3">
      <c r="A24" s="78"/>
      <c r="B24" s="78"/>
    </row>
    <row r="25" spans="1:3">
      <c r="A25" s="78"/>
      <c r="B25" s="78"/>
    </row>
    <row r="26" spans="1:3">
      <c r="A26" s="78"/>
      <c r="B26" s="78"/>
    </row>
  </sheetData>
  <phoneticPr fontId="0" type="noConversion"/>
  <printOptions horizontalCentered="1"/>
  <pageMargins left="0.78740157480314965" right="0.75" top="0.55000000000000004" bottom="1" header="0" footer="0"/>
  <pageSetup orientation="portrait" r:id="rId1"/>
  <headerFooter alignWithMargins="0"/>
  <ignoredErrors>
    <ignoredError sqref="C10:C13 C14:C15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0"/>
  <sheetViews>
    <sheetView zoomScaleNormal="100" workbookViewId="0">
      <selection activeCell="G65" sqref="G65"/>
    </sheetView>
  </sheetViews>
  <sheetFormatPr baseColWidth="10" defaultRowHeight="12.75"/>
  <cols>
    <col min="1" max="1" width="21" customWidth="1"/>
    <col min="2" max="2" width="15.7109375" customWidth="1"/>
    <col min="3" max="3" width="10.140625" customWidth="1"/>
    <col min="4" max="4" width="7.28515625" customWidth="1"/>
    <col min="5" max="5" width="10.42578125" customWidth="1"/>
    <col min="6" max="6" width="8.85546875" customWidth="1"/>
  </cols>
  <sheetData>
    <row r="1" spans="1:8" ht="17.25">
      <c r="A1" s="4" t="s">
        <v>63</v>
      </c>
    </row>
    <row r="3" spans="1:8" ht="17.25">
      <c r="A3" s="4" t="s">
        <v>64</v>
      </c>
    </row>
    <row r="5" spans="1:8" ht="20.25" customHeight="1">
      <c r="A5" s="83" t="s">
        <v>47</v>
      </c>
      <c r="B5" s="83" t="s">
        <v>65</v>
      </c>
      <c r="C5" s="83" t="s">
        <v>66</v>
      </c>
      <c r="D5" s="83" t="s">
        <v>0</v>
      </c>
      <c r="E5" s="83" t="s">
        <v>111</v>
      </c>
      <c r="F5" s="83" t="s">
        <v>0</v>
      </c>
    </row>
    <row r="6" spans="1:8" ht="28.5" customHeight="1">
      <c r="A6" s="83"/>
      <c r="B6" s="83"/>
      <c r="C6" s="83"/>
      <c r="D6" s="83"/>
      <c r="E6" s="83"/>
      <c r="F6" s="83"/>
    </row>
    <row r="7" spans="1:8" ht="6.75" customHeight="1">
      <c r="A7" s="18"/>
      <c r="B7" s="18"/>
      <c r="C7" s="23"/>
      <c r="D7" s="23"/>
      <c r="E7" s="23"/>
      <c r="F7" s="23"/>
    </row>
    <row r="8" spans="1:8" ht="12.75" customHeight="1">
      <c r="A8" s="66" t="s">
        <v>71</v>
      </c>
      <c r="B8" s="67" t="s">
        <v>51</v>
      </c>
      <c r="C8" s="68">
        <v>11209</v>
      </c>
      <c r="D8" s="69">
        <f>C8/$C$16*100</f>
        <v>90.548509572663377</v>
      </c>
      <c r="E8" s="68">
        <v>18496</v>
      </c>
      <c r="F8" s="69">
        <f>E8/$E$16*100</f>
        <v>47.312818151587237</v>
      </c>
      <c r="G8" s="44">
        <v>90.384030803526201</v>
      </c>
      <c r="H8" s="44">
        <v>46.952188132689606</v>
      </c>
    </row>
    <row r="9" spans="1:8" ht="15" hidden="1">
      <c r="A9" s="7"/>
      <c r="B9" s="10"/>
      <c r="C9" s="32"/>
      <c r="D9" s="39"/>
      <c r="E9" s="32"/>
      <c r="F9" s="39"/>
      <c r="G9" s="44"/>
      <c r="H9" s="44"/>
    </row>
    <row r="10" spans="1:8" ht="15">
      <c r="A10" s="64" t="s">
        <v>48</v>
      </c>
      <c r="B10" s="71" t="s">
        <v>52</v>
      </c>
      <c r="C10" s="41">
        <v>1082</v>
      </c>
      <c r="D10" s="42">
        <f>C10/$C$16*100</f>
        <v>8.7406090960497611</v>
      </c>
      <c r="E10" s="41">
        <v>11274</v>
      </c>
      <c r="F10" s="42">
        <f>E10/$E$16*100</f>
        <v>28.838922569257925</v>
      </c>
      <c r="G10" s="44">
        <v>8.8357483027662376</v>
      </c>
      <c r="H10" s="44">
        <v>27.581373617816539</v>
      </c>
    </row>
    <row r="11" spans="1:8" ht="15" hidden="1">
      <c r="A11" s="7"/>
      <c r="B11" s="10"/>
      <c r="C11" s="32"/>
      <c r="D11" s="39"/>
      <c r="E11" s="32"/>
      <c r="F11" s="39"/>
      <c r="G11" s="44"/>
      <c r="H11" s="44"/>
    </row>
    <row r="12" spans="1:8" ht="15">
      <c r="A12" s="66" t="s">
        <v>49</v>
      </c>
      <c r="B12" s="70" t="s">
        <v>53</v>
      </c>
      <c r="C12" s="68">
        <v>69</v>
      </c>
      <c r="D12" s="69">
        <f>C12/$C$16*100</f>
        <v>0.5573955893044672</v>
      </c>
      <c r="E12" s="68">
        <v>3457</v>
      </c>
      <c r="F12" s="69">
        <f>E12/$E$16*100</f>
        <v>8.8430153735962946</v>
      </c>
      <c r="G12" s="44">
        <v>0.61809707163846395</v>
      </c>
      <c r="H12" s="44">
        <v>9.4969630898613921</v>
      </c>
    </row>
    <row r="13" spans="1:8" ht="15" hidden="1">
      <c r="A13" s="7"/>
      <c r="B13" s="10"/>
      <c r="C13" s="32"/>
      <c r="D13" s="39"/>
      <c r="E13" s="32"/>
      <c r="F13" s="39"/>
      <c r="G13" s="44"/>
      <c r="H13" s="44"/>
    </row>
    <row r="14" spans="1:8" ht="15">
      <c r="A14" s="64" t="s">
        <v>50</v>
      </c>
      <c r="B14" s="72" t="s">
        <v>74</v>
      </c>
      <c r="C14" s="41">
        <v>19</v>
      </c>
      <c r="D14" s="42">
        <f>C14/$C$16*100</f>
        <v>0.15348574198238954</v>
      </c>
      <c r="E14" s="41">
        <v>5866</v>
      </c>
      <c r="F14" s="42">
        <f>E14/$E$16*100</f>
        <v>15.00524390555854</v>
      </c>
      <c r="G14" s="44">
        <v>0.16212382206910528</v>
      </c>
      <c r="H14" s="44">
        <v>15.969475159632458</v>
      </c>
    </row>
    <row r="15" spans="1:8" ht="10.5" customHeight="1">
      <c r="A15" s="18"/>
      <c r="B15" s="18"/>
      <c r="C15" s="22"/>
      <c r="D15" s="22"/>
      <c r="E15" s="22"/>
      <c r="F15" s="22"/>
      <c r="G15" s="47"/>
      <c r="H15" s="47"/>
    </row>
    <row r="16" spans="1:8" ht="21.75" customHeight="1">
      <c r="A16" s="17" t="s">
        <v>33</v>
      </c>
      <c r="B16" s="17"/>
      <c r="C16" s="2">
        <f>C8+C10+C12+C14</f>
        <v>12379</v>
      </c>
      <c r="D16" s="24">
        <f>D8+D10+D12+D14</f>
        <v>100</v>
      </c>
      <c r="E16" s="2">
        <f>E8+E10+E12+E14</f>
        <v>39093</v>
      </c>
      <c r="F16" s="24">
        <f>F8+F10+F12+F14</f>
        <v>100.00000000000001</v>
      </c>
    </row>
    <row r="17" spans="1:6">
      <c r="A17" s="18"/>
      <c r="B17" s="18"/>
      <c r="C17" s="18"/>
      <c r="D17" s="18"/>
      <c r="E17" s="18"/>
      <c r="F17" s="18"/>
    </row>
    <row r="20" spans="1:6" hidden="1"/>
  </sheetData>
  <mergeCells count="6">
    <mergeCell ref="F5:F6"/>
    <mergeCell ref="A5:A6"/>
    <mergeCell ref="B5:B6"/>
    <mergeCell ref="C5:C6"/>
    <mergeCell ref="D5:D6"/>
    <mergeCell ref="E5:E6"/>
  </mergeCells>
  <phoneticPr fontId="0" type="noConversion"/>
  <printOptions horizontalCentered="1"/>
  <pageMargins left="0.39370078740157483" right="0.75" top="0.98425196850393704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"/>
  <sheetViews>
    <sheetView zoomScaleNormal="100" workbookViewId="0">
      <selection activeCell="D63" sqref="D63"/>
    </sheetView>
  </sheetViews>
  <sheetFormatPr baseColWidth="10" defaultRowHeight="12.75"/>
  <cols>
    <col min="1" max="1" width="32.28515625" customWidth="1"/>
    <col min="2" max="2" width="15.140625" customWidth="1"/>
    <col min="3" max="3" width="15.42578125" customWidth="1"/>
  </cols>
  <sheetData>
    <row r="1" spans="1:9" ht="17.25">
      <c r="A1" s="4" t="s">
        <v>54</v>
      </c>
    </row>
    <row r="3" spans="1:9" ht="17.25">
      <c r="A3" s="4" t="s">
        <v>67</v>
      </c>
    </row>
    <row r="5" spans="1:9" ht="23.25" customHeight="1">
      <c r="A5" s="83" t="s">
        <v>68</v>
      </c>
      <c r="B5" s="83" t="s">
        <v>69</v>
      </c>
      <c r="C5" s="83" t="s">
        <v>70</v>
      </c>
    </row>
    <row r="6" spans="1:9" ht="39.75" customHeight="1">
      <c r="A6" s="83"/>
      <c r="B6" s="83"/>
      <c r="C6" s="83"/>
      <c r="D6" s="47" t="s">
        <v>112</v>
      </c>
      <c r="E6" s="47" t="s">
        <v>113</v>
      </c>
    </row>
    <row r="7" spans="1:9">
      <c r="A7" s="73"/>
      <c r="B7" s="73"/>
      <c r="C7" s="73"/>
      <c r="D7" s="47"/>
      <c r="E7" s="65"/>
      <c r="F7" s="34"/>
      <c r="G7" s="34"/>
      <c r="H7" s="34"/>
      <c r="I7" s="35"/>
    </row>
    <row r="8" spans="1:9" ht="15" customHeight="1">
      <c r="A8" s="64" t="s">
        <v>36</v>
      </c>
      <c r="B8" s="41">
        <v>4051</v>
      </c>
      <c r="C8" s="41">
        <v>120445</v>
      </c>
      <c r="D8" s="63">
        <f>B8*100/$B$13</f>
        <v>0.68965986880970254</v>
      </c>
      <c r="E8" s="63">
        <f>C8*100/$C$13</f>
        <v>0.13830855543801807</v>
      </c>
      <c r="F8" s="34"/>
      <c r="G8" s="34"/>
      <c r="H8" s="34"/>
      <c r="I8" s="34"/>
    </row>
    <row r="9" spans="1:9" ht="16.5" customHeight="1">
      <c r="A9" s="66" t="s">
        <v>75</v>
      </c>
      <c r="B9" s="68">
        <v>509694</v>
      </c>
      <c r="C9" s="68">
        <v>75984648</v>
      </c>
      <c r="D9" s="63">
        <f t="shared" ref="D9:D11" si="0">B9*100/$B$13</f>
        <v>86.772524604564936</v>
      </c>
      <c r="E9" s="63">
        <f t="shared" ref="E9:E11" si="1">C9*100/$C$13</f>
        <v>87.254156671894137</v>
      </c>
      <c r="F9" s="35"/>
      <c r="G9" s="35"/>
      <c r="H9" s="35"/>
      <c r="I9" s="35"/>
    </row>
    <row r="10" spans="1:9" ht="15.75" customHeight="1">
      <c r="A10" s="64" t="s">
        <v>76</v>
      </c>
      <c r="B10" s="41">
        <v>11784</v>
      </c>
      <c r="C10" s="41">
        <v>1754977</v>
      </c>
      <c r="D10" s="63">
        <f t="shared" si="0"/>
        <v>2.0061594406451579</v>
      </c>
      <c r="E10" s="63">
        <f t="shared" si="1"/>
        <v>2.0152628477474916</v>
      </c>
      <c r="F10" s="35"/>
      <c r="G10" s="35"/>
      <c r="H10" s="35"/>
      <c r="I10" s="35"/>
    </row>
    <row r="11" spans="1:9" ht="15" customHeight="1">
      <c r="A11" s="66" t="s">
        <v>77</v>
      </c>
      <c r="B11" s="68">
        <v>61862</v>
      </c>
      <c r="C11" s="68">
        <v>9224203</v>
      </c>
      <c r="D11" s="63">
        <f t="shared" si="0"/>
        <v>10.531656085980208</v>
      </c>
      <c r="E11" s="63">
        <f t="shared" si="1"/>
        <v>10.592271924920359</v>
      </c>
    </row>
    <row r="12" spans="1:9" ht="7.5" customHeight="1">
      <c r="A12" s="73"/>
      <c r="B12" s="74"/>
      <c r="C12" s="74"/>
      <c r="D12" s="47"/>
      <c r="E12" s="47"/>
    </row>
    <row r="13" spans="1:9" ht="23.25" customHeight="1">
      <c r="A13" s="11" t="s">
        <v>61</v>
      </c>
      <c r="B13" s="2">
        <f>SUM(B8:B11)</f>
        <v>587391</v>
      </c>
      <c r="C13" s="2">
        <f>SUM(C8:C11)</f>
        <v>87084273</v>
      </c>
      <c r="D13" s="8"/>
      <c r="E13" s="8"/>
    </row>
  </sheetData>
  <mergeCells count="3">
    <mergeCell ref="A5:A6"/>
    <mergeCell ref="B5:B6"/>
    <mergeCell ref="C5:C6"/>
  </mergeCells>
  <phoneticPr fontId="0" type="noConversion"/>
  <printOptions horizontalCentered="1"/>
  <pageMargins left="0.39370078740157483" right="0.75" top="0.66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3"/>
  <sheetViews>
    <sheetView zoomScaleNormal="100" workbookViewId="0">
      <selection activeCell="F51" sqref="F51"/>
    </sheetView>
  </sheetViews>
  <sheetFormatPr baseColWidth="10" defaultRowHeight="12.75"/>
  <cols>
    <col min="1" max="1" width="31.42578125" customWidth="1"/>
    <col min="2" max="2" width="18.42578125" customWidth="1"/>
    <col min="3" max="3" width="11" customWidth="1"/>
  </cols>
  <sheetData>
    <row r="3" spans="1:5" ht="17.25">
      <c r="A3" s="52" t="s">
        <v>115</v>
      </c>
      <c r="B3" s="43"/>
      <c r="C3" s="43"/>
      <c r="D3" s="43"/>
      <c r="E3" s="43"/>
    </row>
    <row r="4" spans="1:5" ht="17.25">
      <c r="A4" s="52" t="s">
        <v>116</v>
      </c>
      <c r="B4" s="52"/>
      <c r="C4" s="52"/>
      <c r="D4" s="52"/>
      <c r="E4" s="52"/>
    </row>
    <row r="6" spans="1:5" ht="20.25" customHeight="1">
      <c r="A6" s="11" t="s">
        <v>55</v>
      </c>
      <c r="B6" s="37" t="s">
        <v>56</v>
      </c>
      <c r="C6" s="37" t="s">
        <v>0</v>
      </c>
    </row>
    <row r="8" spans="1:5" ht="15" customHeight="1">
      <c r="A8" s="40" t="s">
        <v>37</v>
      </c>
      <c r="B8" s="41">
        <v>28301</v>
      </c>
      <c r="C8" s="42">
        <f>B8/$B$13*100</f>
        <v>72.394034737676833</v>
      </c>
      <c r="D8" s="45">
        <v>78.869334994549135</v>
      </c>
    </row>
    <row r="9" spans="1:5" ht="15" customHeight="1">
      <c r="A9" s="5" t="s">
        <v>45</v>
      </c>
      <c r="B9" s="32">
        <v>1356</v>
      </c>
      <c r="C9" s="39">
        <f>B9/$B$13*100</f>
        <v>3.4686516767707771</v>
      </c>
      <c r="D9" s="45">
        <v>1.9124746924155116</v>
      </c>
    </row>
    <row r="10" spans="1:5" ht="15" customHeight="1">
      <c r="A10" s="40" t="s">
        <v>38</v>
      </c>
      <c r="B10" s="41">
        <v>9435</v>
      </c>
      <c r="C10" s="42">
        <f>B10/$B$13*100</f>
        <v>24.134755582840917</v>
      </c>
      <c r="D10" s="45">
        <v>19.215075533406011</v>
      </c>
    </row>
    <row r="11" spans="1:5" ht="15" customHeight="1">
      <c r="A11" s="5" t="s">
        <v>78</v>
      </c>
      <c r="B11" s="32">
        <v>1</v>
      </c>
      <c r="C11" s="39">
        <f>B11/$B$13*100</f>
        <v>2.5580027114828741E-3</v>
      </c>
      <c r="D11" s="45">
        <v>3.1147796293412243E-3</v>
      </c>
    </row>
    <row r="12" spans="1:5">
      <c r="B12" s="13"/>
      <c r="C12" s="14"/>
    </row>
    <row r="13" spans="1:5" ht="22.5" customHeight="1">
      <c r="A13" s="1" t="s">
        <v>33</v>
      </c>
      <c r="B13" s="2">
        <f>SUM(B8:B11)</f>
        <v>39093</v>
      </c>
      <c r="C13" s="24">
        <f>B13/$B$13*100</f>
        <v>100</v>
      </c>
    </row>
  </sheetData>
  <phoneticPr fontId="0" type="noConversion"/>
  <printOptions horizontalCentered="1"/>
  <pageMargins left="0.78740157480314965" right="0.75" top="0.65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J40"/>
  <sheetViews>
    <sheetView zoomScaleNormal="100" workbookViewId="0">
      <selection activeCell="M52" sqref="M52"/>
    </sheetView>
  </sheetViews>
  <sheetFormatPr baseColWidth="10" defaultRowHeight="12.75"/>
  <cols>
    <col min="1" max="1" width="23.7109375" customWidth="1"/>
    <col min="2" max="2" width="15.85546875" style="48" customWidth="1"/>
    <col min="3" max="3" width="14.140625" style="48" customWidth="1"/>
    <col min="4" max="4" width="14.7109375" customWidth="1"/>
    <col min="5" max="5" width="16.140625" customWidth="1"/>
    <col min="6" max="6" width="13" style="48" customWidth="1"/>
    <col min="7" max="7" width="6" style="47" customWidth="1"/>
    <col min="8" max="8" width="8.42578125" customWidth="1"/>
    <col min="9" max="9" width="5.85546875" customWidth="1"/>
    <col min="10" max="10" width="11.28515625" customWidth="1"/>
  </cols>
  <sheetData>
    <row r="2" spans="1:10" ht="17.25">
      <c r="A2" s="52" t="s">
        <v>117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5.75" customHeight="1"/>
    <row r="4" spans="1:10" s="7" customFormat="1" ht="20.25" customHeight="1">
      <c r="A4" s="80" t="s">
        <v>57</v>
      </c>
      <c r="B4" s="81" t="s">
        <v>58</v>
      </c>
      <c r="C4" s="81"/>
      <c r="D4" s="81"/>
      <c r="E4" s="81"/>
      <c r="F4" s="81"/>
      <c r="G4" s="46"/>
    </row>
    <row r="5" spans="1:10" s="7" customFormat="1" ht="19.5" customHeight="1">
      <c r="A5" s="80"/>
      <c r="B5" s="15" t="s">
        <v>43</v>
      </c>
      <c r="C5" s="15" t="s">
        <v>41</v>
      </c>
      <c r="D5" s="15" t="s">
        <v>42</v>
      </c>
      <c r="E5" s="28" t="s">
        <v>44</v>
      </c>
      <c r="F5" s="15" t="s">
        <v>33</v>
      </c>
      <c r="G5" s="46"/>
    </row>
    <row r="6" spans="1:10" s="7" customFormat="1" ht="8.25" customHeight="1">
      <c r="B6" s="10"/>
      <c r="C6" s="10"/>
      <c r="D6" s="10"/>
      <c r="E6" s="29"/>
      <c r="F6" s="10"/>
      <c r="G6" s="46"/>
    </row>
    <row r="7" spans="1:10" s="7" customFormat="1" ht="15">
      <c r="A7" s="30" t="s">
        <v>1</v>
      </c>
      <c r="B7" s="31">
        <v>870</v>
      </c>
      <c r="C7" s="31">
        <v>59</v>
      </c>
      <c r="D7" s="31">
        <v>0</v>
      </c>
      <c r="E7" s="31">
        <v>0</v>
      </c>
      <c r="F7" s="31">
        <f t="shared" ref="F7:F38" si="0">SUM(B7:E7)</f>
        <v>929</v>
      </c>
      <c r="G7" s="46" t="s">
        <v>79</v>
      </c>
    </row>
    <row r="8" spans="1:10" s="7" customFormat="1" ht="15">
      <c r="A8" s="7" t="s">
        <v>2</v>
      </c>
      <c r="B8" s="32">
        <v>441</v>
      </c>
      <c r="C8" s="32">
        <v>142</v>
      </c>
      <c r="D8" s="32">
        <v>1</v>
      </c>
      <c r="E8" s="32">
        <v>1</v>
      </c>
      <c r="F8" s="32">
        <f t="shared" si="0"/>
        <v>585</v>
      </c>
      <c r="G8" s="46" t="s">
        <v>80</v>
      </c>
    </row>
    <row r="9" spans="1:10" s="7" customFormat="1" ht="15">
      <c r="A9" s="30" t="s">
        <v>3</v>
      </c>
      <c r="B9" s="31">
        <v>81</v>
      </c>
      <c r="C9" s="31">
        <v>585</v>
      </c>
      <c r="D9" s="31">
        <v>0</v>
      </c>
      <c r="E9" s="31">
        <v>1</v>
      </c>
      <c r="F9" s="31">
        <f t="shared" si="0"/>
        <v>667</v>
      </c>
      <c r="G9" s="46" t="s">
        <v>81</v>
      </c>
    </row>
    <row r="10" spans="1:10" s="7" customFormat="1" ht="15">
      <c r="A10" s="7" t="s">
        <v>4</v>
      </c>
      <c r="B10" s="32">
        <v>67</v>
      </c>
      <c r="C10" s="32">
        <v>42</v>
      </c>
      <c r="D10" s="32">
        <v>0</v>
      </c>
      <c r="E10" s="32">
        <v>0</v>
      </c>
      <c r="F10" s="32">
        <f t="shared" si="0"/>
        <v>109</v>
      </c>
      <c r="G10" s="46" t="s">
        <v>82</v>
      </c>
    </row>
    <row r="11" spans="1:10" s="7" customFormat="1" ht="15">
      <c r="A11" s="30" t="s">
        <v>7</v>
      </c>
      <c r="B11" s="31">
        <v>432</v>
      </c>
      <c r="C11" s="31">
        <v>278</v>
      </c>
      <c r="D11" s="31">
        <v>0</v>
      </c>
      <c r="E11" s="31">
        <v>0</v>
      </c>
      <c r="F11" s="31">
        <f t="shared" si="0"/>
        <v>710</v>
      </c>
      <c r="G11" s="46" t="s">
        <v>83</v>
      </c>
    </row>
    <row r="12" spans="1:10" s="7" customFormat="1" ht="15">
      <c r="A12" s="7" t="s">
        <v>8</v>
      </c>
      <c r="B12" s="32">
        <v>350</v>
      </c>
      <c r="C12" s="32">
        <v>64</v>
      </c>
      <c r="D12" s="32">
        <v>0</v>
      </c>
      <c r="E12" s="32">
        <v>0</v>
      </c>
      <c r="F12" s="32">
        <f t="shared" si="0"/>
        <v>414</v>
      </c>
      <c r="G12" s="46" t="s">
        <v>84</v>
      </c>
    </row>
    <row r="13" spans="1:10" s="7" customFormat="1" ht="15">
      <c r="A13" s="30" t="s">
        <v>5</v>
      </c>
      <c r="B13" s="31">
        <v>641</v>
      </c>
      <c r="C13" s="31">
        <v>31</v>
      </c>
      <c r="D13" s="31">
        <v>0</v>
      </c>
      <c r="E13" s="31">
        <v>0</v>
      </c>
      <c r="F13" s="31">
        <f t="shared" si="0"/>
        <v>672</v>
      </c>
      <c r="G13" s="46" t="s">
        <v>85</v>
      </c>
    </row>
    <row r="14" spans="1:10" s="7" customFormat="1" ht="15">
      <c r="A14" s="7" t="s">
        <v>6</v>
      </c>
      <c r="B14" s="32">
        <v>117</v>
      </c>
      <c r="C14" s="32">
        <v>72</v>
      </c>
      <c r="D14" s="32">
        <v>0</v>
      </c>
      <c r="E14" s="32">
        <v>0</v>
      </c>
      <c r="F14" s="32">
        <f t="shared" si="0"/>
        <v>189</v>
      </c>
      <c r="G14" s="46" t="s">
        <v>86</v>
      </c>
      <c r="H14" s="33"/>
    </row>
    <row r="15" spans="1:10" s="7" customFormat="1" ht="15">
      <c r="A15" s="30" t="s">
        <v>9</v>
      </c>
      <c r="B15" s="31">
        <v>10343</v>
      </c>
      <c r="C15" s="31">
        <v>1628</v>
      </c>
      <c r="D15" s="31">
        <v>3</v>
      </c>
      <c r="E15" s="31">
        <v>2</v>
      </c>
      <c r="F15" s="31">
        <f t="shared" si="0"/>
        <v>11976</v>
      </c>
      <c r="G15" s="46" t="s">
        <v>87</v>
      </c>
    </row>
    <row r="16" spans="1:10" s="7" customFormat="1" ht="15">
      <c r="A16" s="7" t="s">
        <v>10</v>
      </c>
      <c r="B16" s="32">
        <v>353</v>
      </c>
      <c r="C16" s="32">
        <v>1</v>
      </c>
      <c r="D16" s="32">
        <v>0</v>
      </c>
      <c r="E16" s="32">
        <v>0</v>
      </c>
      <c r="F16" s="32">
        <f t="shared" si="0"/>
        <v>354</v>
      </c>
      <c r="G16" s="46" t="s">
        <v>88</v>
      </c>
    </row>
    <row r="17" spans="1:7" s="7" customFormat="1" ht="15">
      <c r="A17" s="30" t="s">
        <v>32</v>
      </c>
      <c r="B17" s="31">
        <v>919</v>
      </c>
      <c r="C17" s="31">
        <v>53</v>
      </c>
      <c r="D17" s="31">
        <v>0</v>
      </c>
      <c r="E17" s="31">
        <v>2</v>
      </c>
      <c r="F17" s="31">
        <f t="shared" si="0"/>
        <v>974</v>
      </c>
      <c r="G17" s="46" t="s">
        <v>89</v>
      </c>
    </row>
    <row r="18" spans="1:7" s="7" customFormat="1" ht="15">
      <c r="A18" s="7" t="s">
        <v>11</v>
      </c>
      <c r="B18" s="32">
        <v>2023</v>
      </c>
      <c r="C18" s="32">
        <v>336</v>
      </c>
      <c r="D18" s="32">
        <v>5</v>
      </c>
      <c r="E18" s="32">
        <v>4</v>
      </c>
      <c r="F18" s="32">
        <f t="shared" si="0"/>
        <v>2368</v>
      </c>
      <c r="G18" s="46" t="s">
        <v>90</v>
      </c>
    </row>
    <row r="19" spans="1:7" s="7" customFormat="1" ht="15">
      <c r="A19" s="30" t="s">
        <v>12</v>
      </c>
      <c r="B19" s="31">
        <v>176</v>
      </c>
      <c r="C19" s="31">
        <v>245</v>
      </c>
      <c r="D19" s="31">
        <v>0</v>
      </c>
      <c r="E19" s="31">
        <v>0</v>
      </c>
      <c r="F19" s="31">
        <f t="shared" si="0"/>
        <v>421</v>
      </c>
      <c r="G19" s="46" t="s">
        <v>91</v>
      </c>
    </row>
    <row r="20" spans="1:7" s="7" customFormat="1" ht="15">
      <c r="A20" s="7" t="s">
        <v>13</v>
      </c>
      <c r="B20" s="32">
        <v>894</v>
      </c>
      <c r="C20" s="32">
        <v>37</v>
      </c>
      <c r="D20" s="32">
        <v>0</v>
      </c>
      <c r="E20" s="32">
        <v>0</v>
      </c>
      <c r="F20" s="32">
        <f t="shared" si="0"/>
        <v>931</v>
      </c>
      <c r="G20" s="46" t="s">
        <v>92</v>
      </c>
    </row>
    <row r="21" spans="1:7" s="7" customFormat="1" ht="15">
      <c r="A21" s="30" t="s">
        <v>14</v>
      </c>
      <c r="B21" s="31">
        <v>3010</v>
      </c>
      <c r="C21" s="31">
        <v>379</v>
      </c>
      <c r="D21" s="31">
        <v>2</v>
      </c>
      <c r="E21" s="31">
        <v>2</v>
      </c>
      <c r="F21" s="31">
        <f t="shared" si="0"/>
        <v>3393</v>
      </c>
      <c r="G21" s="46" t="s">
        <v>93</v>
      </c>
    </row>
    <row r="22" spans="1:7" s="7" customFormat="1" ht="15">
      <c r="A22" s="7" t="s">
        <v>15</v>
      </c>
      <c r="B22" s="32">
        <v>1181</v>
      </c>
      <c r="C22" s="32">
        <v>118</v>
      </c>
      <c r="D22" s="32">
        <v>0</v>
      </c>
      <c r="E22" s="32">
        <v>0</v>
      </c>
      <c r="F22" s="32">
        <f t="shared" si="0"/>
        <v>1299</v>
      </c>
      <c r="G22" s="46" t="s">
        <v>94</v>
      </c>
    </row>
    <row r="23" spans="1:7" s="7" customFormat="1" ht="15">
      <c r="A23" s="30" t="s">
        <v>16</v>
      </c>
      <c r="B23" s="31">
        <v>447</v>
      </c>
      <c r="C23" s="31">
        <v>93</v>
      </c>
      <c r="D23" s="31">
        <v>0</v>
      </c>
      <c r="E23" s="31">
        <v>3</v>
      </c>
      <c r="F23" s="31">
        <f t="shared" si="0"/>
        <v>543</v>
      </c>
      <c r="G23" s="46" t="s">
        <v>95</v>
      </c>
    </row>
    <row r="24" spans="1:7" s="7" customFormat="1" ht="15">
      <c r="A24" s="7" t="s">
        <v>17</v>
      </c>
      <c r="B24" s="32">
        <v>138</v>
      </c>
      <c r="C24" s="32">
        <v>148</v>
      </c>
      <c r="D24" s="32">
        <v>0</v>
      </c>
      <c r="E24" s="32">
        <v>0</v>
      </c>
      <c r="F24" s="32">
        <f t="shared" si="0"/>
        <v>286</v>
      </c>
      <c r="G24" s="46" t="s">
        <v>96</v>
      </c>
    </row>
    <row r="25" spans="1:7" s="7" customFormat="1" ht="15">
      <c r="A25" s="30" t="s">
        <v>18</v>
      </c>
      <c r="B25" s="31">
        <v>1318</v>
      </c>
      <c r="C25" s="31">
        <v>289</v>
      </c>
      <c r="D25" s="31">
        <v>0</v>
      </c>
      <c r="E25" s="31">
        <v>8</v>
      </c>
      <c r="F25" s="31">
        <f t="shared" si="0"/>
        <v>1615</v>
      </c>
      <c r="G25" s="46" t="s">
        <v>97</v>
      </c>
    </row>
    <row r="26" spans="1:7" s="7" customFormat="1" ht="15">
      <c r="A26" s="7" t="s">
        <v>19</v>
      </c>
      <c r="B26" s="32">
        <v>183</v>
      </c>
      <c r="C26" s="32">
        <v>343</v>
      </c>
      <c r="D26" s="32">
        <v>0</v>
      </c>
      <c r="E26" s="32">
        <v>1</v>
      </c>
      <c r="F26" s="32">
        <f t="shared" si="0"/>
        <v>527</v>
      </c>
      <c r="G26" s="46" t="s">
        <v>98</v>
      </c>
    </row>
    <row r="27" spans="1:7" s="7" customFormat="1" ht="15">
      <c r="A27" s="30" t="s">
        <v>20</v>
      </c>
      <c r="B27" s="31">
        <v>885</v>
      </c>
      <c r="C27" s="31">
        <v>80</v>
      </c>
      <c r="D27" s="31">
        <v>0</v>
      </c>
      <c r="E27" s="31">
        <v>0</v>
      </c>
      <c r="F27" s="31">
        <f t="shared" si="0"/>
        <v>965</v>
      </c>
      <c r="G27" s="46" t="s">
        <v>99</v>
      </c>
    </row>
    <row r="28" spans="1:7" s="7" customFormat="1" ht="15">
      <c r="A28" s="7" t="s">
        <v>21</v>
      </c>
      <c r="B28" s="32">
        <v>471</v>
      </c>
      <c r="C28" s="32">
        <v>73</v>
      </c>
      <c r="D28" s="32">
        <v>0</v>
      </c>
      <c r="E28" s="32">
        <v>0</v>
      </c>
      <c r="F28" s="32">
        <f t="shared" si="0"/>
        <v>544</v>
      </c>
      <c r="G28" s="46" t="s">
        <v>100</v>
      </c>
    </row>
    <row r="29" spans="1:7" s="7" customFormat="1" ht="15">
      <c r="A29" s="30" t="s">
        <v>22</v>
      </c>
      <c r="B29" s="31">
        <v>1016</v>
      </c>
      <c r="C29" s="31">
        <v>2781</v>
      </c>
      <c r="D29" s="31">
        <v>2</v>
      </c>
      <c r="E29" s="31">
        <v>4</v>
      </c>
      <c r="F29" s="31">
        <f t="shared" si="0"/>
        <v>3803</v>
      </c>
      <c r="G29" s="46" t="s">
        <v>101</v>
      </c>
    </row>
    <row r="30" spans="1:7" s="7" customFormat="1" ht="15">
      <c r="A30" s="7" t="s">
        <v>23</v>
      </c>
      <c r="B30" s="32">
        <v>783</v>
      </c>
      <c r="C30" s="32">
        <v>51</v>
      </c>
      <c r="D30" s="32">
        <v>0</v>
      </c>
      <c r="E30" s="32">
        <v>0</v>
      </c>
      <c r="F30" s="32">
        <f t="shared" si="0"/>
        <v>834</v>
      </c>
      <c r="G30" s="46" t="s">
        <v>102</v>
      </c>
    </row>
    <row r="31" spans="1:7" s="7" customFormat="1" ht="15">
      <c r="A31" s="30" t="s">
        <v>24</v>
      </c>
      <c r="B31" s="31">
        <v>402</v>
      </c>
      <c r="C31" s="31">
        <v>164</v>
      </c>
      <c r="D31" s="31">
        <v>0</v>
      </c>
      <c r="E31" s="31">
        <v>0</v>
      </c>
      <c r="F31" s="31">
        <f t="shared" si="0"/>
        <v>566</v>
      </c>
      <c r="G31" s="46" t="s">
        <v>103</v>
      </c>
    </row>
    <row r="32" spans="1:7" s="7" customFormat="1" ht="15">
      <c r="A32" s="7" t="s">
        <v>25</v>
      </c>
      <c r="B32" s="32">
        <v>279</v>
      </c>
      <c r="C32" s="32">
        <v>38</v>
      </c>
      <c r="D32" s="32">
        <v>0</v>
      </c>
      <c r="E32" s="32">
        <v>0</v>
      </c>
      <c r="F32" s="32">
        <f t="shared" si="0"/>
        <v>317</v>
      </c>
      <c r="G32" s="46" t="s">
        <v>104</v>
      </c>
    </row>
    <row r="33" spans="1:7" s="7" customFormat="1" ht="15">
      <c r="A33" s="30" t="s">
        <v>26</v>
      </c>
      <c r="B33" s="31">
        <v>99</v>
      </c>
      <c r="C33" s="31">
        <v>101</v>
      </c>
      <c r="D33" s="31">
        <v>0</v>
      </c>
      <c r="E33" s="31">
        <v>0</v>
      </c>
      <c r="F33" s="31">
        <f t="shared" si="0"/>
        <v>200</v>
      </c>
      <c r="G33" s="46" t="s">
        <v>105</v>
      </c>
    </row>
    <row r="34" spans="1:7" s="7" customFormat="1" ht="15">
      <c r="A34" s="7" t="s">
        <v>27</v>
      </c>
      <c r="B34" s="32">
        <v>495</v>
      </c>
      <c r="C34" s="32">
        <v>15</v>
      </c>
      <c r="D34" s="32">
        <v>0</v>
      </c>
      <c r="E34" s="32">
        <v>0</v>
      </c>
      <c r="F34" s="32">
        <f t="shared" si="0"/>
        <v>510</v>
      </c>
      <c r="G34" s="46" t="s">
        <v>106</v>
      </c>
    </row>
    <row r="35" spans="1:7" s="7" customFormat="1" ht="15">
      <c r="A35" s="30" t="s">
        <v>28</v>
      </c>
      <c r="B35" s="31">
        <v>315</v>
      </c>
      <c r="C35" s="31">
        <v>54</v>
      </c>
      <c r="D35" s="31">
        <v>0</v>
      </c>
      <c r="E35" s="31">
        <v>0</v>
      </c>
      <c r="F35" s="31">
        <f t="shared" si="0"/>
        <v>369</v>
      </c>
      <c r="G35" s="46" t="s">
        <v>107</v>
      </c>
    </row>
    <row r="36" spans="1:7" s="7" customFormat="1" ht="15">
      <c r="A36" s="7" t="s">
        <v>29</v>
      </c>
      <c r="B36" s="32">
        <v>1042</v>
      </c>
      <c r="C36" s="32">
        <v>153</v>
      </c>
      <c r="D36" s="32">
        <v>0</v>
      </c>
      <c r="E36" s="32">
        <v>0</v>
      </c>
      <c r="F36" s="32">
        <f t="shared" si="0"/>
        <v>1195</v>
      </c>
      <c r="G36" s="46" t="s">
        <v>108</v>
      </c>
    </row>
    <row r="37" spans="1:7" s="7" customFormat="1" ht="15">
      <c r="A37" s="30" t="s">
        <v>30</v>
      </c>
      <c r="B37" s="31">
        <v>390</v>
      </c>
      <c r="C37" s="31">
        <v>230</v>
      </c>
      <c r="D37" s="31">
        <v>0</v>
      </c>
      <c r="E37" s="31">
        <v>1</v>
      </c>
      <c r="F37" s="31">
        <f t="shared" si="0"/>
        <v>621</v>
      </c>
      <c r="G37" s="46" t="s">
        <v>109</v>
      </c>
    </row>
    <row r="38" spans="1:7" s="7" customFormat="1" ht="15">
      <c r="A38" s="7" t="s">
        <v>31</v>
      </c>
      <c r="B38" s="32">
        <v>182</v>
      </c>
      <c r="C38" s="32">
        <v>25</v>
      </c>
      <c r="D38" s="32">
        <v>0</v>
      </c>
      <c r="E38" s="32">
        <v>0</v>
      </c>
      <c r="F38" s="32">
        <f t="shared" si="0"/>
        <v>207</v>
      </c>
      <c r="G38" s="46" t="s">
        <v>110</v>
      </c>
    </row>
    <row r="39" spans="1:7" s="7" customFormat="1" ht="8.25" customHeight="1">
      <c r="B39" s="32"/>
      <c r="C39" s="32"/>
      <c r="D39" s="32"/>
      <c r="E39" s="32"/>
      <c r="F39" s="32"/>
      <c r="G39" s="46"/>
    </row>
    <row r="40" spans="1:7" s="7" customFormat="1" ht="20.25" customHeight="1">
      <c r="A40" s="27" t="s">
        <v>33</v>
      </c>
      <c r="B40" s="2">
        <f>SUM(B7:B38)</f>
        <v>30343</v>
      </c>
      <c r="C40" s="2">
        <f>SUM(C7:C38)</f>
        <v>8708</v>
      </c>
      <c r="D40" s="2">
        <f>SUM(D7:D38)</f>
        <v>13</v>
      </c>
      <c r="E40" s="2">
        <f>SUM(E7:E38)</f>
        <v>29</v>
      </c>
      <c r="F40" s="2">
        <f>SUM(F7:F38)</f>
        <v>39093</v>
      </c>
      <c r="G40" s="46"/>
    </row>
  </sheetData>
  <mergeCells count="2">
    <mergeCell ref="A4:A5"/>
    <mergeCell ref="B4:F4"/>
  </mergeCells>
  <phoneticPr fontId="0" type="noConversion"/>
  <printOptions horizont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G41"/>
  <sheetViews>
    <sheetView zoomScaleNormal="100" workbookViewId="0">
      <selection activeCell="D58" sqref="D58"/>
    </sheetView>
  </sheetViews>
  <sheetFormatPr baseColWidth="10" defaultRowHeight="12.75"/>
  <cols>
    <col min="1" max="1" width="24.42578125" customWidth="1"/>
    <col min="2" max="2" width="11.5703125" customWidth="1"/>
    <col min="3" max="3" width="14.7109375" customWidth="1"/>
    <col min="4" max="4" width="13.42578125" customWidth="1"/>
    <col min="5" max="5" width="10.28515625" customWidth="1"/>
    <col min="6" max="6" width="11.42578125" customWidth="1"/>
  </cols>
  <sheetData>
    <row r="2" spans="1:7" ht="20.25" customHeight="1">
      <c r="A2" s="52" t="s">
        <v>118</v>
      </c>
      <c r="B2" s="43"/>
      <c r="C2" s="43"/>
      <c r="D2" s="43"/>
      <c r="E2" s="43"/>
      <c r="F2" s="43"/>
    </row>
    <row r="4" spans="1:7" ht="15.75" customHeight="1">
      <c r="A4" s="84" t="s">
        <v>59</v>
      </c>
      <c r="B4" s="82" t="s">
        <v>37</v>
      </c>
      <c r="C4" s="82" t="s">
        <v>45</v>
      </c>
      <c r="D4" s="82" t="s">
        <v>38</v>
      </c>
      <c r="E4" s="83" t="s">
        <v>39</v>
      </c>
      <c r="F4" s="82" t="s">
        <v>33</v>
      </c>
    </row>
    <row r="5" spans="1:7" ht="20.25" customHeight="1">
      <c r="A5" s="84"/>
      <c r="B5" s="82"/>
      <c r="C5" s="82"/>
      <c r="D5" s="82"/>
      <c r="E5" s="83"/>
      <c r="F5" s="82"/>
    </row>
    <row r="7" spans="1:7" ht="15">
      <c r="A7" s="6" t="s">
        <v>1</v>
      </c>
      <c r="B7" s="49">
        <v>805</v>
      </c>
      <c r="C7" s="49">
        <v>9</v>
      </c>
      <c r="D7" s="49">
        <v>115</v>
      </c>
      <c r="E7" s="49">
        <v>0</v>
      </c>
      <c r="F7" s="49">
        <f t="shared" ref="F7:F38" si="0">B7+C7+D7+E7</f>
        <v>929</v>
      </c>
      <c r="G7" s="46" t="s">
        <v>79</v>
      </c>
    </row>
    <row r="8" spans="1:7" ht="15">
      <c r="A8" s="7" t="s">
        <v>2</v>
      </c>
      <c r="B8" s="32">
        <v>474</v>
      </c>
      <c r="C8" s="32">
        <v>25</v>
      </c>
      <c r="D8" s="32">
        <v>86</v>
      </c>
      <c r="E8" s="32">
        <v>0</v>
      </c>
      <c r="F8" s="32">
        <f t="shared" si="0"/>
        <v>585</v>
      </c>
      <c r="G8" s="46" t="s">
        <v>80</v>
      </c>
    </row>
    <row r="9" spans="1:7" ht="15">
      <c r="A9" s="6" t="s">
        <v>3</v>
      </c>
      <c r="B9" s="49">
        <v>41</v>
      </c>
      <c r="C9" s="49">
        <v>26</v>
      </c>
      <c r="D9" s="49">
        <v>600</v>
      </c>
      <c r="E9" s="49">
        <v>0</v>
      </c>
      <c r="F9" s="49">
        <f t="shared" si="0"/>
        <v>667</v>
      </c>
      <c r="G9" s="46" t="s">
        <v>81</v>
      </c>
    </row>
    <row r="10" spans="1:7" ht="15">
      <c r="A10" s="7" t="s">
        <v>4</v>
      </c>
      <c r="B10" s="32">
        <v>58</v>
      </c>
      <c r="C10" s="32">
        <v>8</v>
      </c>
      <c r="D10" s="32">
        <v>43</v>
      </c>
      <c r="E10" s="32">
        <v>0</v>
      </c>
      <c r="F10" s="32">
        <f t="shared" si="0"/>
        <v>109</v>
      </c>
      <c r="G10" s="46" t="s">
        <v>82</v>
      </c>
    </row>
    <row r="11" spans="1:7" ht="15">
      <c r="A11" s="6" t="s">
        <v>7</v>
      </c>
      <c r="B11" s="49">
        <v>330</v>
      </c>
      <c r="C11" s="49">
        <v>48</v>
      </c>
      <c r="D11" s="49">
        <v>332</v>
      </c>
      <c r="E11" s="49">
        <v>0</v>
      </c>
      <c r="F11" s="49">
        <f t="shared" si="0"/>
        <v>710</v>
      </c>
      <c r="G11" s="46" t="s">
        <v>83</v>
      </c>
    </row>
    <row r="12" spans="1:7" ht="15">
      <c r="A12" s="7" t="s">
        <v>8</v>
      </c>
      <c r="B12" s="32">
        <v>314</v>
      </c>
      <c r="C12" s="32">
        <v>12</v>
      </c>
      <c r="D12" s="32">
        <v>88</v>
      </c>
      <c r="E12" s="32">
        <v>0</v>
      </c>
      <c r="F12" s="32">
        <f t="shared" si="0"/>
        <v>414</v>
      </c>
      <c r="G12" s="46" t="s">
        <v>84</v>
      </c>
    </row>
    <row r="13" spans="1:7" ht="15">
      <c r="A13" s="6" t="s">
        <v>5</v>
      </c>
      <c r="B13" s="49">
        <v>626</v>
      </c>
      <c r="C13" s="49">
        <v>15</v>
      </c>
      <c r="D13" s="49">
        <v>31</v>
      </c>
      <c r="E13" s="49">
        <v>0</v>
      </c>
      <c r="F13" s="49">
        <f t="shared" si="0"/>
        <v>672</v>
      </c>
      <c r="G13" s="46" t="s">
        <v>85</v>
      </c>
    </row>
    <row r="14" spans="1:7" ht="15">
      <c r="A14" s="7" t="s">
        <v>6</v>
      </c>
      <c r="B14" s="32">
        <v>112</v>
      </c>
      <c r="C14" s="32">
        <v>12</v>
      </c>
      <c r="D14" s="32">
        <v>65</v>
      </c>
      <c r="E14" s="32">
        <v>0</v>
      </c>
      <c r="F14" s="32">
        <f t="shared" si="0"/>
        <v>189</v>
      </c>
      <c r="G14" s="46" t="s">
        <v>86</v>
      </c>
    </row>
    <row r="15" spans="1:7" ht="15">
      <c r="A15" s="6" t="s">
        <v>9</v>
      </c>
      <c r="B15" s="49">
        <v>10020</v>
      </c>
      <c r="C15" s="49">
        <v>462</v>
      </c>
      <c r="D15" s="49">
        <v>1493</v>
      </c>
      <c r="E15" s="49">
        <v>1</v>
      </c>
      <c r="F15" s="49">
        <f t="shared" si="0"/>
        <v>11976</v>
      </c>
      <c r="G15" s="46" t="s">
        <v>87</v>
      </c>
    </row>
    <row r="16" spans="1:7" ht="15">
      <c r="A16" s="7" t="s">
        <v>10</v>
      </c>
      <c r="B16" s="32">
        <v>339</v>
      </c>
      <c r="C16" s="32">
        <v>0</v>
      </c>
      <c r="D16" s="32">
        <v>15</v>
      </c>
      <c r="E16" s="32">
        <v>0</v>
      </c>
      <c r="F16" s="32">
        <f t="shared" si="0"/>
        <v>354</v>
      </c>
      <c r="G16" s="46" t="s">
        <v>88</v>
      </c>
    </row>
    <row r="17" spans="1:7" ht="15">
      <c r="A17" s="6" t="s">
        <v>32</v>
      </c>
      <c r="B17" s="49">
        <v>910</v>
      </c>
      <c r="C17" s="49">
        <v>5</v>
      </c>
      <c r="D17" s="49">
        <v>59</v>
      </c>
      <c r="E17" s="49">
        <v>0</v>
      </c>
      <c r="F17" s="49">
        <f t="shared" si="0"/>
        <v>974</v>
      </c>
      <c r="G17" s="46" t="s">
        <v>89</v>
      </c>
    </row>
    <row r="18" spans="1:7" ht="15">
      <c r="A18" s="7" t="s">
        <v>11</v>
      </c>
      <c r="B18" s="32">
        <v>1945</v>
      </c>
      <c r="C18" s="32">
        <v>73</v>
      </c>
      <c r="D18" s="32">
        <v>350</v>
      </c>
      <c r="E18" s="32">
        <v>0</v>
      </c>
      <c r="F18" s="32">
        <f t="shared" si="0"/>
        <v>2368</v>
      </c>
      <c r="G18" s="46" t="s">
        <v>90</v>
      </c>
    </row>
    <row r="19" spans="1:7" ht="15">
      <c r="A19" s="6" t="s">
        <v>12</v>
      </c>
      <c r="B19" s="49">
        <v>169</v>
      </c>
      <c r="C19" s="49">
        <v>29</v>
      </c>
      <c r="D19" s="49">
        <v>223</v>
      </c>
      <c r="E19" s="49">
        <v>0</v>
      </c>
      <c r="F19" s="49">
        <f t="shared" si="0"/>
        <v>421</v>
      </c>
      <c r="G19" s="46" t="s">
        <v>91</v>
      </c>
    </row>
    <row r="20" spans="1:7" ht="15">
      <c r="A20" s="7" t="s">
        <v>13</v>
      </c>
      <c r="B20" s="32">
        <v>880</v>
      </c>
      <c r="C20" s="32">
        <v>4</v>
      </c>
      <c r="D20" s="32">
        <v>47</v>
      </c>
      <c r="E20" s="32">
        <v>0</v>
      </c>
      <c r="F20" s="32">
        <f t="shared" si="0"/>
        <v>931</v>
      </c>
      <c r="G20" s="46" t="s">
        <v>92</v>
      </c>
    </row>
    <row r="21" spans="1:7" ht="15">
      <c r="A21" s="6" t="s">
        <v>14</v>
      </c>
      <c r="B21" s="49">
        <v>2906</v>
      </c>
      <c r="C21" s="49">
        <v>14</v>
      </c>
      <c r="D21" s="49">
        <v>473</v>
      </c>
      <c r="E21" s="49">
        <v>0</v>
      </c>
      <c r="F21" s="49">
        <f t="shared" si="0"/>
        <v>3393</v>
      </c>
      <c r="G21" s="46" t="s">
        <v>93</v>
      </c>
    </row>
    <row r="22" spans="1:7" ht="15">
      <c r="A22" s="7" t="s">
        <v>15</v>
      </c>
      <c r="B22" s="32">
        <v>1116</v>
      </c>
      <c r="C22" s="32">
        <v>2</v>
      </c>
      <c r="D22" s="32">
        <v>181</v>
      </c>
      <c r="E22" s="32">
        <v>0</v>
      </c>
      <c r="F22" s="32">
        <f t="shared" si="0"/>
        <v>1299</v>
      </c>
      <c r="G22" s="46" t="s">
        <v>94</v>
      </c>
    </row>
    <row r="23" spans="1:7" ht="15">
      <c r="A23" s="6" t="s">
        <v>16</v>
      </c>
      <c r="B23" s="49">
        <v>410</v>
      </c>
      <c r="C23" s="49">
        <v>6</v>
      </c>
      <c r="D23" s="49">
        <v>127</v>
      </c>
      <c r="E23" s="49">
        <v>0</v>
      </c>
      <c r="F23" s="49">
        <f t="shared" si="0"/>
        <v>543</v>
      </c>
      <c r="G23" s="46" t="s">
        <v>95</v>
      </c>
    </row>
    <row r="24" spans="1:7" ht="15">
      <c r="A24" s="7" t="s">
        <v>17</v>
      </c>
      <c r="B24" s="32">
        <v>119</v>
      </c>
      <c r="C24" s="32">
        <v>0</v>
      </c>
      <c r="D24" s="32">
        <v>167</v>
      </c>
      <c r="E24" s="32">
        <v>0</v>
      </c>
      <c r="F24" s="32">
        <f t="shared" si="0"/>
        <v>286</v>
      </c>
      <c r="G24" s="46" t="s">
        <v>96</v>
      </c>
    </row>
    <row r="25" spans="1:7" ht="15">
      <c r="A25" s="6" t="s">
        <v>18</v>
      </c>
      <c r="B25" s="49">
        <v>1302</v>
      </c>
      <c r="C25" s="49">
        <v>229</v>
      </c>
      <c r="D25" s="49">
        <v>84</v>
      </c>
      <c r="E25" s="49">
        <v>0</v>
      </c>
      <c r="F25" s="49">
        <f t="shared" si="0"/>
        <v>1615</v>
      </c>
      <c r="G25" s="46" t="s">
        <v>97</v>
      </c>
    </row>
    <row r="26" spans="1:7" ht="15">
      <c r="A26" s="7" t="s">
        <v>19</v>
      </c>
      <c r="B26" s="32">
        <v>116</v>
      </c>
      <c r="C26" s="32">
        <v>39</v>
      </c>
      <c r="D26" s="32">
        <v>372</v>
      </c>
      <c r="E26" s="32">
        <v>0</v>
      </c>
      <c r="F26" s="32">
        <f t="shared" si="0"/>
        <v>527</v>
      </c>
      <c r="G26" s="46" t="s">
        <v>98</v>
      </c>
    </row>
    <row r="27" spans="1:7" ht="15">
      <c r="A27" s="6" t="s">
        <v>20</v>
      </c>
      <c r="B27" s="49">
        <v>842</v>
      </c>
      <c r="C27" s="49">
        <v>7</v>
      </c>
      <c r="D27" s="49">
        <v>116</v>
      </c>
      <c r="E27" s="49">
        <v>0</v>
      </c>
      <c r="F27" s="49">
        <f t="shared" si="0"/>
        <v>965</v>
      </c>
      <c r="G27" s="46" t="s">
        <v>99</v>
      </c>
    </row>
    <row r="28" spans="1:7" ht="15">
      <c r="A28" s="7" t="s">
        <v>21</v>
      </c>
      <c r="B28" s="32">
        <v>454</v>
      </c>
      <c r="C28" s="32">
        <v>39</v>
      </c>
      <c r="D28" s="32">
        <v>51</v>
      </c>
      <c r="E28" s="32">
        <v>0</v>
      </c>
      <c r="F28" s="32">
        <f t="shared" si="0"/>
        <v>544</v>
      </c>
      <c r="G28" s="46" t="s">
        <v>100</v>
      </c>
    </row>
    <row r="29" spans="1:7" ht="15">
      <c r="A29" s="6" t="s">
        <v>22</v>
      </c>
      <c r="B29" s="49">
        <v>453</v>
      </c>
      <c r="C29" s="49">
        <v>180</v>
      </c>
      <c r="D29" s="49">
        <v>3170</v>
      </c>
      <c r="E29" s="49">
        <v>0</v>
      </c>
      <c r="F29" s="49">
        <f t="shared" si="0"/>
        <v>3803</v>
      </c>
      <c r="G29" s="46" t="s">
        <v>101</v>
      </c>
    </row>
    <row r="30" spans="1:7" ht="15">
      <c r="A30" s="7" t="s">
        <v>23</v>
      </c>
      <c r="B30" s="32">
        <v>688</v>
      </c>
      <c r="C30" s="32">
        <v>0</v>
      </c>
      <c r="D30" s="32">
        <v>146</v>
      </c>
      <c r="E30" s="32">
        <v>0</v>
      </c>
      <c r="F30" s="32">
        <f t="shared" si="0"/>
        <v>834</v>
      </c>
      <c r="G30" s="46" t="s">
        <v>102</v>
      </c>
    </row>
    <row r="31" spans="1:7" ht="15">
      <c r="A31" s="6" t="s">
        <v>24</v>
      </c>
      <c r="B31" s="49">
        <v>346</v>
      </c>
      <c r="C31" s="49">
        <v>4</v>
      </c>
      <c r="D31" s="49">
        <v>216</v>
      </c>
      <c r="E31" s="49">
        <v>0</v>
      </c>
      <c r="F31" s="49">
        <f t="shared" si="0"/>
        <v>566</v>
      </c>
      <c r="G31" s="46" t="s">
        <v>103</v>
      </c>
    </row>
    <row r="32" spans="1:7" ht="15">
      <c r="A32" s="7" t="s">
        <v>25</v>
      </c>
      <c r="B32" s="32">
        <v>251</v>
      </c>
      <c r="C32" s="32">
        <v>0</v>
      </c>
      <c r="D32" s="32">
        <v>66</v>
      </c>
      <c r="E32" s="32">
        <v>0</v>
      </c>
      <c r="F32" s="32">
        <f t="shared" si="0"/>
        <v>317</v>
      </c>
      <c r="G32" s="46" t="s">
        <v>104</v>
      </c>
    </row>
    <row r="33" spans="1:7" ht="15">
      <c r="A33" s="6" t="s">
        <v>26</v>
      </c>
      <c r="B33" s="49">
        <v>83</v>
      </c>
      <c r="C33" s="49">
        <v>20</v>
      </c>
      <c r="D33" s="49">
        <v>97</v>
      </c>
      <c r="E33" s="49">
        <v>0</v>
      </c>
      <c r="F33" s="49">
        <f t="shared" si="0"/>
        <v>200</v>
      </c>
      <c r="G33" s="46" t="s">
        <v>105</v>
      </c>
    </row>
    <row r="34" spans="1:7" ht="15">
      <c r="A34" s="7" t="s">
        <v>27</v>
      </c>
      <c r="B34" s="32">
        <v>473</v>
      </c>
      <c r="C34" s="32">
        <v>0</v>
      </c>
      <c r="D34" s="32">
        <v>37</v>
      </c>
      <c r="E34" s="32">
        <v>0</v>
      </c>
      <c r="F34" s="32">
        <f t="shared" si="0"/>
        <v>510</v>
      </c>
      <c r="G34" s="46" t="s">
        <v>106</v>
      </c>
    </row>
    <row r="35" spans="1:7" ht="15">
      <c r="A35" s="6" t="s">
        <v>28</v>
      </c>
      <c r="B35" s="49">
        <v>299</v>
      </c>
      <c r="C35" s="49">
        <v>0</v>
      </c>
      <c r="D35" s="49">
        <v>70</v>
      </c>
      <c r="E35" s="49">
        <v>0</v>
      </c>
      <c r="F35" s="49">
        <f t="shared" si="0"/>
        <v>369</v>
      </c>
      <c r="G35" s="46" t="s">
        <v>107</v>
      </c>
    </row>
    <row r="36" spans="1:7" ht="15">
      <c r="A36" s="7" t="s">
        <v>29</v>
      </c>
      <c r="B36" s="32">
        <v>966</v>
      </c>
      <c r="C36" s="32">
        <v>51</v>
      </c>
      <c r="D36" s="32">
        <v>178</v>
      </c>
      <c r="E36" s="32">
        <v>0</v>
      </c>
      <c r="F36" s="32">
        <f t="shared" si="0"/>
        <v>1195</v>
      </c>
      <c r="G36" s="46" t="s">
        <v>108</v>
      </c>
    </row>
    <row r="37" spans="1:7" ht="15">
      <c r="A37" s="6" t="s">
        <v>30</v>
      </c>
      <c r="B37" s="49">
        <v>295</v>
      </c>
      <c r="C37" s="49">
        <v>33</v>
      </c>
      <c r="D37" s="49">
        <v>293</v>
      </c>
      <c r="E37" s="49">
        <v>0</v>
      </c>
      <c r="F37" s="49">
        <f t="shared" si="0"/>
        <v>621</v>
      </c>
      <c r="G37" s="46" t="s">
        <v>109</v>
      </c>
    </row>
    <row r="38" spans="1:7" ht="15">
      <c r="A38" s="7" t="s">
        <v>31</v>
      </c>
      <c r="B38" s="32">
        <v>159</v>
      </c>
      <c r="C38" s="32">
        <v>4</v>
      </c>
      <c r="D38" s="32">
        <v>44</v>
      </c>
      <c r="E38" s="32">
        <v>0</v>
      </c>
      <c r="F38" s="32">
        <f t="shared" si="0"/>
        <v>207</v>
      </c>
      <c r="G38" s="46" t="s">
        <v>110</v>
      </c>
    </row>
    <row r="39" spans="1:7">
      <c r="A39" s="18"/>
      <c r="B39" s="19"/>
      <c r="C39" s="19"/>
      <c r="D39" s="19"/>
      <c r="E39" s="19"/>
      <c r="F39" s="19"/>
    </row>
    <row r="40" spans="1:7" ht="23.25" customHeight="1">
      <c r="A40" s="17" t="s">
        <v>33</v>
      </c>
      <c r="B40" s="2">
        <f>SUM(B7:B38)</f>
        <v>28301</v>
      </c>
      <c r="C40" s="2">
        <f>SUM(C7:C38)</f>
        <v>1356</v>
      </c>
      <c r="D40" s="2">
        <f>SUM(D7:D38)</f>
        <v>9435</v>
      </c>
      <c r="E40" s="2">
        <f>SUM(E7:E38)</f>
        <v>1</v>
      </c>
      <c r="F40" s="2">
        <f>SUM(F7:F38)</f>
        <v>39093</v>
      </c>
    </row>
    <row r="41" spans="1:7">
      <c r="B41" s="50">
        <f>B40*100/$F$40</f>
        <v>72.394034737676819</v>
      </c>
      <c r="C41" s="50">
        <f t="shared" ref="C41:D41" si="1">C40*100/$F$40</f>
        <v>3.4686516767707776</v>
      </c>
      <c r="D41" s="50">
        <f t="shared" si="1"/>
        <v>24.134755582840917</v>
      </c>
      <c r="E41" s="50">
        <f>E40*100/$F$40</f>
        <v>2.5580027114828741E-3</v>
      </c>
      <c r="F41" s="47">
        <f>SUM(B41:E41)</f>
        <v>100</v>
      </c>
    </row>
  </sheetData>
  <mergeCells count="6">
    <mergeCell ref="D4:D5"/>
    <mergeCell ref="E4:E5"/>
    <mergeCell ref="A4:A5"/>
    <mergeCell ref="F4:F5"/>
    <mergeCell ref="B4:B5"/>
    <mergeCell ref="C4:C5"/>
  </mergeCells>
  <phoneticPr fontId="0" type="noConversion"/>
  <printOptions horizontalCentered="1"/>
  <pageMargins left="0.39370078740157483" right="0.75" top="0.49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4"/>
  <sheetViews>
    <sheetView zoomScaleNormal="100" workbookViewId="0">
      <selection activeCell="H59" sqref="H59"/>
    </sheetView>
  </sheetViews>
  <sheetFormatPr baseColWidth="10" defaultRowHeight="12.75"/>
  <cols>
    <col min="1" max="1" width="23.28515625" customWidth="1"/>
    <col min="2" max="2" width="14" customWidth="1"/>
    <col min="3" max="3" width="15.28515625" customWidth="1"/>
    <col min="4" max="4" width="12" customWidth="1"/>
    <col min="5" max="5" width="18.5703125" customWidth="1"/>
    <col min="6" max="6" width="10.28515625" customWidth="1"/>
  </cols>
  <sheetData>
    <row r="1" spans="1:7">
      <c r="A1" s="18"/>
      <c r="B1" s="18"/>
      <c r="C1" s="18"/>
      <c r="D1" s="18"/>
      <c r="E1" s="18"/>
      <c r="F1" s="18"/>
    </row>
    <row r="2" spans="1:7" ht="17.25">
      <c r="A2" s="52" t="s">
        <v>123</v>
      </c>
      <c r="B2" s="43"/>
      <c r="C2" s="43"/>
      <c r="D2" s="43"/>
      <c r="E2" s="43"/>
      <c r="F2" s="58"/>
    </row>
    <row r="3" spans="1:7">
      <c r="A3" s="18"/>
      <c r="B3" s="18"/>
      <c r="C3" s="18"/>
      <c r="D3" s="18"/>
      <c r="E3" s="18"/>
      <c r="F3" s="18"/>
    </row>
    <row r="4" spans="1:7" ht="15.75" customHeight="1">
      <c r="A4" s="85" t="s">
        <v>40</v>
      </c>
      <c r="B4" s="82" t="s">
        <v>36</v>
      </c>
      <c r="C4" s="82" t="s">
        <v>75</v>
      </c>
      <c r="D4" s="82" t="s">
        <v>35</v>
      </c>
      <c r="E4" s="83" t="s">
        <v>34</v>
      </c>
      <c r="F4" s="82" t="s">
        <v>33</v>
      </c>
    </row>
    <row r="5" spans="1:7" ht="15.75" customHeight="1">
      <c r="A5" s="85"/>
      <c r="B5" s="82"/>
      <c r="C5" s="82"/>
      <c r="D5" s="82"/>
      <c r="E5" s="83"/>
      <c r="F5" s="82"/>
    </row>
    <row r="6" spans="1:7">
      <c r="A6" s="20"/>
      <c r="B6" s="20"/>
      <c r="C6" s="20"/>
      <c r="D6" s="20"/>
      <c r="E6" s="20"/>
      <c r="F6" s="20"/>
    </row>
    <row r="7" spans="1:7" ht="15">
      <c r="A7" s="6" t="s">
        <v>1</v>
      </c>
      <c r="B7" s="49">
        <v>0</v>
      </c>
      <c r="C7" s="49">
        <v>677</v>
      </c>
      <c r="D7" s="49">
        <v>63</v>
      </c>
      <c r="E7" s="49">
        <v>189</v>
      </c>
      <c r="F7" s="49">
        <f t="shared" ref="F7:F38" si="0">SUM(B7:E7)</f>
        <v>929</v>
      </c>
      <c r="G7" s="46" t="s">
        <v>79</v>
      </c>
    </row>
    <row r="8" spans="1:7" ht="15">
      <c r="A8" s="7" t="s">
        <v>2</v>
      </c>
      <c r="B8" s="32">
        <v>21</v>
      </c>
      <c r="C8" s="32">
        <v>383</v>
      </c>
      <c r="D8" s="32">
        <v>73</v>
      </c>
      <c r="E8" s="32">
        <v>108</v>
      </c>
      <c r="F8" s="32">
        <f t="shared" si="0"/>
        <v>585</v>
      </c>
      <c r="G8" s="46" t="s">
        <v>80</v>
      </c>
    </row>
    <row r="9" spans="1:7" ht="15">
      <c r="A9" s="6" t="s">
        <v>3</v>
      </c>
      <c r="B9" s="49">
        <v>27</v>
      </c>
      <c r="C9" s="49">
        <v>22</v>
      </c>
      <c r="D9" s="49">
        <v>0</v>
      </c>
      <c r="E9" s="49">
        <v>618</v>
      </c>
      <c r="F9" s="49">
        <f t="shared" si="0"/>
        <v>667</v>
      </c>
      <c r="G9" s="46" t="s">
        <v>81</v>
      </c>
    </row>
    <row r="10" spans="1:7" ht="15">
      <c r="A10" s="7" t="s">
        <v>4</v>
      </c>
      <c r="B10" s="32">
        <v>7</v>
      </c>
      <c r="C10" s="32">
        <v>54</v>
      </c>
      <c r="D10" s="32">
        <v>1</v>
      </c>
      <c r="E10" s="32">
        <v>47</v>
      </c>
      <c r="F10" s="32">
        <f t="shared" si="0"/>
        <v>109</v>
      </c>
      <c r="G10" s="46" t="s">
        <v>82</v>
      </c>
    </row>
    <row r="11" spans="1:7" ht="15">
      <c r="A11" s="6" t="s">
        <v>7</v>
      </c>
      <c r="B11" s="49">
        <v>30</v>
      </c>
      <c r="C11" s="49">
        <v>191</v>
      </c>
      <c r="D11" s="49">
        <v>56</v>
      </c>
      <c r="E11" s="49">
        <v>433</v>
      </c>
      <c r="F11" s="49">
        <f t="shared" si="0"/>
        <v>710</v>
      </c>
      <c r="G11" s="46" t="s">
        <v>83</v>
      </c>
    </row>
    <row r="12" spans="1:7" ht="15">
      <c r="A12" s="7" t="s">
        <v>8</v>
      </c>
      <c r="B12" s="32">
        <v>27</v>
      </c>
      <c r="C12" s="32">
        <v>266</v>
      </c>
      <c r="D12" s="32">
        <v>28</v>
      </c>
      <c r="E12" s="32">
        <v>93</v>
      </c>
      <c r="F12" s="32">
        <f t="shared" si="0"/>
        <v>414</v>
      </c>
      <c r="G12" s="46" t="s">
        <v>84</v>
      </c>
    </row>
    <row r="13" spans="1:7" ht="15">
      <c r="A13" s="6" t="s">
        <v>5</v>
      </c>
      <c r="B13" s="49">
        <v>16</v>
      </c>
      <c r="C13" s="49">
        <v>480</v>
      </c>
      <c r="D13" s="49">
        <v>147</v>
      </c>
      <c r="E13" s="49">
        <v>29</v>
      </c>
      <c r="F13" s="49">
        <f t="shared" si="0"/>
        <v>672</v>
      </c>
      <c r="G13" s="46" t="s">
        <v>85</v>
      </c>
    </row>
    <row r="14" spans="1:7" ht="15">
      <c r="A14" s="7" t="s">
        <v>6</v>
      </c>
      <c r="B14" s="32">
        <v>0</v>
      </c>
      <c r="C14" s="32">
        <v>90</v>
      </c>
      <c r="D14" s="32">
        <v>3</v>
      </c>
      <c r="E14" s="32">
        <v>96</v>
      </c>
      <c r="F14" s="32">
        <f t="shared" si="0"/>
        <v>189</v>
      </c>
      <c r="G14" s="46" t="s">
        <v>86</v>
      </c>
    </row>
    <row r="15" spans="1:7" ht="15">
      <c r="A15" s="6" t="s">
        <v>9</v>
      </c>
      <c r="B15" s="49">
        <v>759</v>
      </c>
      <c r="C15" s="49">
        <v>8735</v>
      </c>
      <c r="D15" s="49">
        <v>655</v>
      </c>
      <c r="E15" s="49">
        <v>1827</v>
      </c>
      <c r="F15" s="49">
        <f t="shared" si="0"/>
        <v>11976</v>
      </c>
      <c r="G15" s="46" t="s">
        <v>87</v>
      </c>
    </row>
    <row r="16" spans="1:7" ht="15">
      <c r="A16" s="7" t="s">
        <v>10</v>
      </c>
      <c r="B16" s="32">
        <v>0</v>
      </c>
      <c r="C16" s="32">
        <v>297</v>
      </c>
      <c r="D16" s="32">
        <v>37</v>
      </c>
      <c r="E16" s="32">
        <v>20</v>
      </c>
      <c r="F16" s="32">
        <f t="shared" si="0"/>
        <v>354</v>
      </c>
      <c r="G16" s="46" t="s">
        <v>88</v>
      </c>
    </row>
    <row r="17" spans="1:7" ht="15">
      <c r="A17" s="6" t="s">
        <v>32</v>
      </c>
      <c r="B17" s="49">
        <v>12</v>
      </c>
      <c r="C17" s="49">
        <v>807</v>
      </c>
      <c r="D17" s="49">
        <v>51</v>
      </c>
      <c r="E17" s="49">
        <v>104</v>
      </c>
      <c r="F17" s="49">
        <f t="shared" si="0"/>
        <v>974</v>
      </c>
      <c r="G17" s="46" t="s">
        <v>89</v>
      </c>
    </row>
    <row r="18" spans="1:7" ht="15">
      <c r="A18" s="7" t="s">
        <v>11</v>
      </c>
      <c r="B18" s="32">
        <v>46</v>
      </c>
      <c r="C18" s="32">
        <v>1548</v>
      </c>
      <c r="D18" s="32">
        <v>389</v>
      </c>
      <c r="E18" s="32">
        <v>385</v>
      </c>
      <c r="F18" s="32">
        <f t="shared" si="0"/>
        <v>2368</v>
      </c>
      <c r="G18" s="46" t="s">
        <v>90</v>
      </c>
    </row>
    <row r="19" spans="1:7" ht="15">
      <c r="A19" s="6" t="s">
        <v>12</v>
      </c>
      <c r="B19" s="49">
        <v>112</v>
      </c>
      <c r="C19" s="49">
        <v>142</v>
      </c>
      <c r="D19" s="49">
        <v>17</v>
      </c>
      <c r="E19" s="49">
        <v>150</v>
      </c>
      <c r="F19" s="49">
        <f t="shared" si="0"/>
        <v>421</v>
      </c>
      <c r="G19" s="46" t="s">
        <v>91</v>
      </c>
    </row>
    <row r="20" spans="1:7" ht="15">
      <c r="A20" s="7" t="s">
        <v>13</v>
      </c>
      <c r="B20" s="32">
        <v>0</v>
      </c>
      <c r="C20" s="32">
        <v>719</v>
      </c>
      <c r="D20" s="32">
        <v>77</v>
      </c>
      <c r="E20" s="32">
        <v>135</v>
      </c>
      <c r="F20" s="32">
        <f t="shared" si="0"/>
        <v>931</v>
      </c>
      <c r="G20" s="46" t="s">
        <v>92</v>
      </c>
    </row>
    <row r="21" spans="1:7" ht="15">
      <c r="A21" s="6" t="s">
        <v>14</v>
      </c>
      <c r="B21" s="49">
        <v>126</v>
      </c>
      <c r="C21" s="49">
        <v>2647</v>
      </c>
      <c r="D21" s="49">
        <v>212</v>
      </c>
      <c r="E21" s="49">
        <v>408</v>
      </c>
      <c r="F21" s="49">
        <f t="shared" si="0"/>
        <v>3393</v>
      </c>
      <c r="G21" s="46" t="s">
        <v>93</v>
      </c>
    </row>
    <row r="22" spans="1:7" ht="15">
      <c r="A22" s="7" t="s">
        <v>15</v>
      </c>
      <c r="B22" s="32">
        <v>7</v>
      </c>
      <c r="C22" s="32">
        <v>1041</v>
      </c>
      <c r="D22" s="32">
        <v>49</v>
      </c>
      <c r="E22" s="32">
        <v>202</v>
      </c>
      <c r="F22" s="32">
        <f t="shared" si="0"/>
        <v>1299</v>
      </c>
      <c r="G22" s="46" t="s">
        <v>94</v>
      </c>
    </row>
    <row r="23" spans="1:7" ht="15">
      <c r="A23" s="6" t="s">
        <v>16</v>
      </c>
      <c r="B23" s="49">
        <v>27</v>
      </c>
      <c r="C23" s="49">
        <v>335</v>
      </c>
      <c r="D23" s="49">
        <v>58</v>
      </c>
      <c r="E23" s="49">
        <v>123</v>
      </c>
      <c r="F23" s="49">
        <f t="shared" si="0"/>
        <v>543</v>
      </c>
      <c r="G23" s="46" t="s">
        <v>95</v>
      </c>
    </row>
    <row r="24" spans="1:7" ht="15">
      <c r="A24" s="7" t="s">
        <v>17</v>
      </c>
      <c r="B24" s="32">
        <v>11</v>
      </c>
      <c r="C24" s="32">
        <v>112</v>
      </c>
      <c r="D24" s="32">
        <v>2</v>
      </c>
      <c r="E24" s="32">
        <v>161</v>
      </c>
      <c r="F24" s="32">
        <f t="shared" si="0"/>
        <v>286</v>
      </c>
      <c r="G24" s="46" t="s">
        <v>96</v>
      </c>
    </row>
    <row r="25" spans="1:7" ht="15">
      <c r="A25" s="6" t="s">
        <v>18</v>
      </c>
      <c r="B25" s="49">
        <v>173</v>
      </c>
      <c r="C25" s="49">
        <v>814</v>
      </c>
      <c r="D25" s="49">
        <v>487</v>
      </c>
      <c r="E25" s="49">
        <v>141</v>
      </c>
      <c r="F25" s="49">
        <f t="shared" si="0"/>
        <v>1615</v>
      </c>
      <c r="G25" s="46" t="s">
        <v>97</v>
      </c>
    </row>
    <row r="26" spans="1:7" ht="15">
      <c r="A26" s="7" t="s">
        <v>19</v>
      </c>
      <c r="B26" s="32">
        <v>46</v>
      </c>
      <c r="C26" s="32">
        <v>88</v>
      </c>
      <c r="D26" s="32">
        <v>11</v>
      </c>
      <c r="E26" s="32">
        <v>382</v>
      </c>
      <c r="F26" s="32">
        <f t="shared" si="0"/>
        <v>527</v>
      </c>
      <c r="G26" s="46" t="s">
        <v>98</v>
      </c>
    </row>
    <row r="27" spans="1:7" ht="15">
      <c r="A27" s="6" t="s">
        <v>20</v>
      </c>
      <c r="B27" s="49">
        <v>7</v>
      </c>
      <c r="C27" s="49">
        <v>717</v>
      </c>
      <c r="D27" s="49">
        <v>49</v>
      </c>
      <c r="E27" s="49">
        <v>192</v>
      </c>
      <c r="F27" s="49">
        <f t="shared" si="0"/>
        <v>965</v>
      </c>
      <c r="G27" s="46" t="s">
        <v>99</v>
      </c>
    </row>
    <row r="28" spans="1:7" ht="15">
      <c r="A28" s="7" t="s">
        <v>21</v>
      </c>
      <c r="B28" s="32">
        <v>30</v>
      </c>
      <c r="C28" s="32">
        <v>428</v>
      </c>
      <c r="D28" s="32">
        <v>27</v>
      </c>
      <c r="E28" s="32">
        <v>59</v>
      </c>
      <c r="F28" s="32">
        <f t="shared" si="0"/>
        <v>544</v>
      </c>
      <c r="G28" s="46" t="s">
        <v>100</v>
      </c>
    </row>
    <row r="29" spans="1:7" ht="15">
      <c r="A29" s="6" t="s">
        <v>22</v>
      </c>
      <c r="B29" s="49">
        <v>46</v>
      </c>
      <c r="C29" s="49">
        <v>340</v>
      </c>
      <c r="D29" s="49">
        <v>66</v>
      </c>
      <c r="E29" s="49">
        <v>3351</v>
      </c>
      <c r="F29" s="49">
        <f t="shared" si="0"/>
        <v>3803</v>
      </c>
      <c r="G29" s="46" t="s">
        <v>101</v>
      </c>
    </row>
    <row r="30" spans="1:7" ht="15">
      <c r="A30" s="7" t="s">
        <v>23</v>
      </c>
      <c r="B30" s="32">
        <v>0</v>
      </c>
      <c r="C30" s="32">
        <v>375</v>
      </c>
      <c r="D30" s="32">
        <v>321</v>
      </c>
      <c r="E30" s="32">
        <v>138</v>
      </c>
      <c r="F30" s="32">
        <f t="shared" si="0"/>
        <v>834</v>
      </c>
      <c r="G30" s="46" t="s">
        <v>102</v>
      </c>
    </row>
    <row r="31" spans="1:7" ht="15">
      <c r="A31" s="6" t="s">
        <v>24</v>
      </c>
      <c r="B31" s="49">
        <v>81</v>
      </c>
      <c r="C31" s="49">
        <v>249</v>
      </c>
      <c r="D31" s="49">
        <v>74</v>
      </c>
      <c r="E31" s="49">
        <v>162</v>
      </c>
      <c r="F31" s="49">
        <f t="shared" si="0"/>
        <v>566</v>
      </c>
      <c r="G31" s="46" t="s">
        <v>103</v>
      </c>
    </row>
    <row r="32" spans="1:7" ht="15">
      <c r="A32" s="7" t="s">
        <v>25</v>
      </c>
      <c r="B32" s="32">
        <v>1</v>
      </c>
      <c r="C32" s="32">
        <v>151</v>
      </c>
      <c r="D32" s="32">
        <v>116</v>
      </c>
      <c r="E32" s="32">
        <v>49</v>
      </c>
      <c r="F32" s="32">
        <f t="shared" si="0"/>
        <v>317</v>
      </c>
      <c r="G32" s="46" t="s">
        <v>104</v>
      </c>
    </row>
    <row r="33" spans="1:7" ht="15">
      <c r="A33" s="6" t="s">
        <v>26</v>
      </c>
      <c r="B33" s="49">
        <v>6</v>
      </c>
      <c r="C33" s="49">
        <v>53</v>
      </c>
      <c r="D33" s="49">
        <v>1</v>
      </c>
      <c r="E33" s="49">
        <v>140</v>
      </c>
      <c r="F33" s="49">
        <f t="shared" si="0"/>
        <v>200</v>
      </c>
      <c r="G33" s="46" t="s">
        <v>105</v>
      </c>
    </row>
    <row r="34" spans="1:7" ht="15">
      <c r="A34" s="7" t="s">
        <v>27</v>
      </c>
      <c r="B34" s="32">
        <v>3</v>
      </c>
      <c r="C34" s="32">
        <v>89</v>
      </c>
      <c r="D34" s="32">
        <v>403</v>
      </c>
      <c r="E34" s="32">
        <v>15</v>
      </c>
      <c r="F34" s="32">
        <f t="shared" si="0"/>
        <v>510</v>
      </c>
      <c r="G34" s="46" t="s">
        <v>106</v>
      </c>
    </row>
    <row r="35" spans="1:7" ht="15">
      <c r="A35" s="6" t="s">
        <v>28</v>
      </c>
      <c r="B35" s="49">
        <v>1</v>
      </c>
      <c r="C35" s="49">
        <v>286</v>
      </c>
      <c r="D35" s="49">
        <v>7</v>
      </c>
      <c r="E35" s="49">
        <v>75</v>
      </c>
      <c r="F35" s="49">
        <f t="shared" si="0"/>
        <v>369</v>
      </c>
      <c r="G35" s="46" t="s">
        <v>107</v>
      </c>
    </row>
    <row r="36" spans="1:7" ht="15">
      <c r="A36" s="7" t="s">
        <v>29</v>
      </c>
      <c r="B36" s="32">
        <v>3</v>
      </c>
      <c r="C36" s="32">
        <v>835</v>
      </c>
      <c r="D36" s="32">
        <v>38</v>
      </c>
      <c r="E36" s="32">
        <v>319</v>
      </c>
      <c r="F36" s="32">
        <f t="shared" si="0"/>
        <v>1195</v>
      </c>
      <c r="G36" s="46" t="s">
        <v>108</v>
      </c>
    </row>
    <row r="37" spans="1:7" ht="15">
      <c r="A37" s="6" t="s">
        <v>30</v>
      </c>
      <c r="B37" s="49">
        <v>57</v>
      </c>
      <c r="C37" s="49">
        <v>229</v>
      </c>
      <c r="D37" s="49">
        <v>26</v>
      </c>
      <c r="E37" s="49">
        <v>309</v>
      </c>
      <c r="F37" s="49">
        <f t="shared" si="0"/>
        <v>621</v>
      </c>
      <c r="G37" s="46" t="s">
        <v>109</v>
      </c>
    </row>
    <row r="38" spans="1:7" ht="15">
      <c r="A38" s="7" t="s">
        <v>31</v>
      </c>
      <c r="B38" s="32">
        <v>0</v>
      </c>
      <c r="C38" s="32">
        <v>91</v>
      </c>
      <c r="D38" s="32">
        <v>61</v>
      </c>
      <c r="E38" s="32">
        <v>55</v>
      </c>
      <c r="F38" s="32">
        <f t="shared" si="0"/>
        <v>207</v>
      </c>
      <c r="G38" s="46" t="s">
        <v>110</v>
      </c>
    </row>
    <row r="39" spans="1:7">
      <c r="A39" s="20"/>
      <c r="B39" s="19"/>
      <c r="C39" s="19"/>
      <c r="D39" s="19"/>
      <c r="E39" s="19"/>
      <c r="F39" s="19"/>
    </row>
    <row r="40" spans="1:7" ht="30" customHeight="1">
      <c r="A40" s="17" t="s">
        <v>33</v>
      </c>
      <c r="B40" s="2">
        <f>SUM(B7:B38)</f>
        <v>1682</v>
      </c>
      <c r="C40" s="2">
        <f>SUM(C7:C38)</f>
        <v>23291</v>
      </c>
      <c r="D40" s="2">
        <f>SUM(D7:D38)</f>
        <v>3605</v>
      </c>
      <c r="E40" s="2">
        <f>SUM(E7:E38)</f>
        <v>10515</v>
      </c>
      <c r="F40" s="2">
        <f>SUM(F7:F38)</f>
        <v>39093</v>
      </c>
    </row>
    <row r="41" spans="1:7">
      <c r="A41" s="18"/>
      <c r="B41" s="51">
        <f>B40*100/$F$40</f>
        <v>4.3025605607141948</v>
      </c>
      <c r="C41" s="51">
        <f t="shared" ref="C41:E41" si="1">C40*100/$F$40</f>
        <v>59.578441153147622</v>
      </c>
      <c r="D41" s="51">
        <f t="shared" si="1"/>
        <v>9.2215997748957612</v>
      </c>
      <c r="E41" s="51">
        <f t="shared" si="1"/>
        <v>26.897398511242422</v>
      </c>
      <c r="F41" s="51">
        <f>SUM(B41:E41)</f>
        <v>100</v>
      </c>
    </row>
    <row r="42" spans="1:7">
      <c r="A42" s="18"/>
      <c r="B42" s="18"/>
      <c r="C42" s="18"/>
      <c r="D42" s="18"/>
      <c r="E42" s="18"/>
      <c r="F42" s="18"/>
    </row>
    <row r="43" spans="1:7">
      <c r="A43" s="18"/>
      <c r="B43" s="18"/>
      <c r="C43" s="18"/>
      <c r="D43" s="18"/>
      <c r="E43" s="18"/>
      <c r="F43" s="18"/>
    </row>
    <row r="44" spans="1:7">
      <c r="A44" s="18"/>
      <c r="B44" s="18"/>
      <c r="C44" s="18"/>
      <c r="D44" s="18"/>
      <c r="E44" s="18"/>
      <c r="F44" s="18"/>
    </row>
  </sheetData>
  <mergeCells count="6">
    <mergeCell ref="E4:E5"/>
    <mergeCell ref="A4:A5"/>
    <mergeCell ref="F4:F5"/>
    <mergeCell ref="B4:B5"/>
    <mergeCell ref="C4:C5"/>
    <mergeCell ref="D4:D5"/>
  </mergeCells>
  <phoneticPr fontId="0" type="noConversion"/>
  <printOptions horizontalCentered="1"/>
  <pageMargins left="0.39370078740157483" right="0.75" top="0.6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M42"/>
  <sheetViews>
    <sheetView zoomScaleNormal="100" workbookViewId="0">
      <selection activeCell="G3" sqref="G3"/>
    </sheetView>
  </sheetViews>
  <sheetFormatPr baseColWidth="10" defaultRowHeight="12.75"/>
  <cols>
    <col min="1" max="1" width="21.28515625" customWidth="1"/>
    <col min="2" max="2" width="13.7109375" customWidth="1"/>
    <col min="3" max="3" width="11.42578125" customWidth="1"/>
    <col min="4" max="4" width="11" customWidth="1"/>
    <col min="5" max="5" width="11.42578125" style="47"/>
  </cols>
  <sheetData>
    <row r="2" spans="1:13" ht="17.25">
      <c r="A2" s="54" t="s">
        <v>127</v>
      </c>
      <c r="B2" s="54"/>
      <c r="C2" s="54"/>
      <c r="D2" s="54"/>
      <c r="F2" s="52"/>
      <c r="G2" s="52"/>
      <c r="H2" s="52"/>
      <c r="I2" s="52"/>
      <c r="J2" s="52"/>
      <c r="K2" s="52"/>
      <c r="L2" s="52"/>
      <c r="M2" s="52"/>
    </row>
    <row r="3" spans="1:13" ht="14.25" customHeight="1">
      <c r="A3" s="54" t="s">
        <v>126</v>
      </c>
      <c r="B3" s="54"/>
      <c r="C3" s="54"/>
      <c r="D3" s="54"/>
      <c r="F3" s="52"/>
      <c r="G3" s="52"/>
      <c r="H3" s="52"/>
      <c r="I3" s="52"/>
      <c r="J3" s="52"/>
      <c r="K3" s="52"/>
      <c r="L3" s="52"/>
      <c r="M3" s="52"/>
    </row>
    <row r="5" spans="1:13" ht="15" customHeight="1">
      <c r="A5" s="86" t="s">
        <v>57</v>
      </c>
      <c r="B5" s="86" t="s">
        <v>60</v>
      </c>
      <c r="C5" s="86" t="s">
        <v>46</v>
      </c>
      <c r="D5" s="87" t="s">
        <v>33</v>
      </c>
      <c r="F5" s="88"/>
    </row>
    <row r="6" spans="1:13" ht="15" customHeight="1">
      <c r="A6" s="86"/>
      <c r="B6" s="86"/>
      <c r="C6" s="86"/>
      <c r="D6" s="87"/>
      <c r="F6" s="88"/>
    </row>
    <row r="8" spans="1:13" ht="15">
      <c r="A8" s="6" t="s">
        <v>1</v>
      </c>
      <c r="B8" s="49">
        <v>620</v>
      </c>
      <c r="C8" s="49">
        <v>309</v>
      </c>
      <c r="D8" s="49">
        <f t="shared" ref="D8:D13" si="0">SUM(B8:C8)</f>
        <v>929</v>
      </c>
      <c r="E8" s="46" t="s">
        <v>79</v>
      </c>
    </row>
    <row r="9" spans="1:13" ht="15">
      <c r="A9" s="7" t="s">
        <v>2</v>
      </c>
      <c r="B9" s="32">
        <v>294</v>
      </c>
      <c r="C9" s="32">
        <v>291</v>
      </c>
      <c r="D9" s="32">
        <f t="shared" si="0"/>
        <v>585</v>
      </c>
      <c r="E9" s="46" t="s">
        <v>80</v>
      </c>
    </row>
    <row r="10" spans="1:13" ht="15">
      <c r="A10" s="6" t="s">
        <v>3</v>
      </c>
      <c r="B10" s="49">
        <v>621</v>
      </c>
      <c r="C10" s="49">
        <v>46</v>
      </c>
      <c r="D10" s="49">
        <f t="shared" si="0"/>
        <v>667</v>
      </c>
      <c r="E10" s="46" t="s">
        <v>81</v>
      </c>
    </row>
    <row r="11" spans="1:13" ht="15">
      <c r="A11" s="7" t="s">
        <v>4</v>
      </c>
      <c r="B11" s="32">
        <v>68</v>
      </c>
      <c r="C11" s="32">
        <v>41</v>
      </c>
      <c r="D11" s="32">
        <f t="shared" si="0"/>
        <v>109</v>
      </c>
      <c r="E11" s="46" t="s">
        <v>82</v>
      </c>
    </row>
    <row r="12" spans="1:13" ht="15">
      <c r="A12" s="6" t="s">
        <v>7</v>
      </c>
      <c r="B12" s="49">
        <v>576</v>
      </c>
      <c r="C12" s="49">
        <v>134</v>
      </c>
      <c r="D12" s="49">
        <f t="shared" si="0"/>
        <v>710</v>
      </c>
      <c r="E12" s="46" t="s">
        <v>83</v>
      </c>
    </row>
    <row r="13" spans="1:13" ht="15">
      <c r="A13" s="7" t="s">
        <v>8</v>
      </c>
      <c r="B13" s="32">
        <v>170</v>
      </c>
      <c r="C13" s="32">
        <v>244</v>
      </c>
      <c r="D13" s="32">
        <f t="shared" si="0"/>
        <v>414</v>
      </c>
      <c r="E13" s="46" t="s">
        <v>84</v>
      </c>
    </row>
    <row r="14" spans="1:13" ht="15">
      <c r="A14" s="6" t="s">
        <v>5</v>
      </c>
      <c r="B14" s="49">
        <v>256</v>
      </c>
      <c r="C14" s="49">
        <v>416</v>
      </c>
      <c r="D14" s="49">
        <f>SUM(B14:C14)</f>
        <v>672</v>
      </c>
      <c r="E14" s="46" t="s">
        <v>85</v>
      </c>
    </row>
    <row r="15" spans="1:13" ht="15">
      <c r="A15" s="7" t="s">
        <v>6</v>
      </c>
      <c r="B15" s="32">
        <v>141</v>
      </c>
      <c r="C15" s="32">
        <v>48</v>
      </c>
      <c r="D15" s="32">
        <f>SUM(B15:C15)</f>
        <v>189</v>
      </c>
      <c r="E15" s="46" t="s">
        <v>86</v>
      </c>
    </row>
    <row r="16" spans="1:13" ht="15">
      <c r="A16" s="6" t="s">
        <v>9</v>
      </c>
      <c r="B16" s="49">
        <v>5760</v>
      </c>
      <c r="C16" s="49">
        <v>6216</v>
      </c>
      <c r="D16" s="49">
        <f t="shared" ref="D16:D23" si="1">SUM(B16:C16)</f>
        <v>11976</v>
      </c>
      <c r="E16" s="46" t="s">
        <v>87</v>
      </c>
    </row>
    <row r="17" spans="1:5" ht="15">
      <c r="A17" s="7" t="s">
        <v>10</v>
      </c>
      <c r="B17" s="32">
        <v>103</v>
      </c>
      <c r="C17" s="32">
        <v>251</v>
      </c>
      <c r="D17" s="32">
        <f t="shared" si="1"/>
        <v>354</v>
      </c>
      <c r="E17" s="46" t="s">
        <v>88</v>
      </c>
    </row>
    <row r="18" spans="1:5" ht="15">
      <c r="A18" s="6" t="s">
        <v>32</v>
      </c>
      <c r="B18" s="49">
        <v>529</v>
      </c>
      <c r="C18" s="49">
        <v>445</v>
      </c>
      <c r="D18" s="49">
        <f t="shared" si="1"/>
        <v>974</v>
      </c>
      <c r="E18" s="46" t="s">
        <v>89</v>
      </c>
    </row>
    <row r="19" spans="1:5" ht="15">
      <c r="A19" s="7" t="s">
        <v>11</v>
      </c>
      <c r="B19" s="32">
        <v>1465</v>
      </c>
      <c r="C19" s="32">
        <v>903</v>
      </c>
      <c r="D19" s="32">
        <f t="shared" si="1"/>
        <v>2368</v>
      </c>
      <c r="E19" s="46" t="s">
        <v>90</v>
      </c>
    </row>
    <row r="20" spans="1:5" ht="15">
      <c r="A20" s="6" t="s">
        <v>12</v>
      </c>
      <c r="B20" s="49">
        <v>169</v>
      </c>
      <c r="C20" s="49">
        <v>252</v>
      </c>
      <c r="D20" s="49">
        <f t="shared" si="1"/>
        <v>421</v>
      </c>
      <c r="E20" s="46" t="s">
        <v>91</v>
      </c>
    </row>
    <row r="21" spans="1:5" ht="15">
      <c r="A21" s="7" t="s">
        <v>13</v>
      </c>
      <c r="B21" s="32">
        <v>138</v>
      </c>
      <c r="C21" s="32">
        <v>793</v>
      </c>
      <c r="D21" s="32">
        <f t="shared" si="1"/>
        <v>931</v>
      </c>
      <c r="E21" s="46" t="s">
        <v>92</v>
      </c>
    </row>
    <row r="22" spans="1:5" ht="15">
      <c r="A22" s="6" t="s">
        <v>14</v>
      </c>
      <c r="B22" s="49">
        <v>1296</v>
      </c>
      <c r="C22" s="49">
        <v>2097</v>
      </c>
      <c r="D22" s="49">
        <f t="shared" si="1"/>
        <v>3393</v>
      </c>
      <c r="E22" s="46" t="s">
        <v>93</v>
      </c>
    </row>
    <row r="23" spans="1:5" ht="15">
      <c r="A23" s="7" t="s">
        <v>15</v>
      </c>
      <c r="B23" s="32">
        <v>638</v>
      </c>
      <c r="C23" s="32">
        <v>661</v>
      </c>
      <c r="D23" s="32">
        <f t="shared" si="1"/>
        <v>1299</v>
      </c>
      <c r="E23" s="46" t="s">
        <v>94</v>
      </c>
    </row>
    <row r="24" spans="1:5" ht="15">
      <c r="A24" s="6" t="s">
        <v>16</v>
      </c>
      <c r="B24" s="49">
        <v>258</v>
      </c>
      <c r="C24" s="49">
        <v>285</v>
      </c>
      <c r="D24" s="49">
        <f t="shared" ref="D24:D38" si="2">SUM(B24:C24)</f>
        <v>543</v>
      </c>
      <c r="E24" s="46" t="s">
        <v>95</v>
      </c>
    </row>
    <row r="25" spans="1:5" ht="16.5" customHeight="1">
      <c r="A25" s="7" t="s">
        <v>17</v>
      </c>
      <c r="B25" s="32">
        <v>218</v>
      </c>
      <c r="C25" s="32">
        <v>68</v>
      </c>
      <c r="D25" s="32">
        <f t="shared" si="2"/>
        <v>286</v>
      </c>
      <c r="E25" s="46" t="s">
        <v>96</v>
      </c>
    </row>
    <row r="26" spans="1:5" ht="15">
      <c r="A26" s="6" t="s">
        <v>18</v>
      </c>
      <c r="B26" s="49">
        <v>1066</v>
      </c>
      <c r="C26" s="49">
        <v>549</v>
      </c>
      <c r="D26" s="49">
        <f t="shared" si="2"/>
        <v>1615</v>
      </c>
      <c r="E26" s="46" t="s">
        <v>97</v>
      </c>
    </row>
    <row r="27" spans="1:5" ht="15">
      <c r="A27" s="7" t="s">
        <v>19</v>
      </c>
      <c r="B27" s="32">
        <v>441</v>
      </c>
      <c r="C27" s="32">
        <v>86</v>
      </c>
      <c r="D27" s="32">
        <f t="shared" si="2"/>
        <v>527</v>
      </c>
      <c r="E27" s="46" t="s">
        <v>98</v>
      </c>
    </row>
    <row r="28" spans="1:5" ht="15">
      <c r="A28" s="6" t="s">
        <v>20</v>
      </c>
      <c r="B28" s="49">
        <v>420</v>
      </c>
      <c r="C28" s="49">
        <v>545</v>
      </c>
      <c r="D28" s="49">
        <f t="shared" si="2"/>
        <v>965</v>
      </c>
      <c r="E28" s="46" t="s">
        <v>99</v>
      </c>
    </row>
    <row r="29" spans="1:5" ht="15">
      <c r="A29" s="7" t="s">
        <v>21</v>
      </c>
      <c r="B29" s="32">
        <v>199</v>
      </c>
      <c r="C29" s="32">
        <v>345</v>
      </c>
      <c r="D29" s="32">
        <f t="shared" si="2"/>
        <v>544</v>
      </c>
      <c r="E29" s="46" t="s">
        <v>100</v>
      </c>
    </row>
    <row r="30" spans="1:5" ht="15">
      <c r="A30" s="6" t="s">
        <v>22</v>
      </c>
      <c r="B30" s="49">
        <v>3597</v>
      </c>
      <c r="C30" s="49">
        <v>206</v>
      </c>
      <c r="D30" s="49">
        <f t="shared" si="2"/>
        <v>3803</v>
      </c>
      <c r="E30" s="46" t="s">
        <v>101</v>
      </c>
    </row>
    <row r="31" spans="1:5" ht="15">
      <c r="A31" s="7" t="s">
        <v>23</v>
      </c>
      <c r="B31" s="32">
        <v>514</v>
      </c>
      <c r="C31" s="32">
        <v>320</v>
      </c>
      <c r="D31" s="32">
        <f t="shared" si="2"/>
        <v>834</v>
      </c>
      <c r="E31" s="46" t="s">
        <v>102</v>
      </c>
    </row>
    <row r="32" spans="1:5" ht="15">
      <c r="A32" s="6" t="s">
        <v>24</v>
      </c>
      <c r="B32" s="49">
        <v>201</v>
      </c>
      <c r="C32" s="49">
        <v>365</v>
      </c>
      <c r="D32" s="49">
        <f t="shared" si="2"/>
        <v>566</v>
      </c>
      <c r="E32" s="46" t="s">
        <v>103</v>
      </c>
    </row>
    <row r="33" spans="1:5" ht="15">
      <c r="A33" s="7" t="s">
        <v>25</v>
      </c>
      <c r="B33" s="32">
        <v>128</v>
      </c>
      <c r="C33" s="32">
        <v>189</v>
      </c>
      <c r="D33" s="32">
        <f t="shared" si="2"/>
        <v>317</v>
      </c>
      <c r="E33" s="46" t="s">
        <v>104</v>
      </c>
    </row>
    <row r="34" spans="1:5" ht="15">
      <c r="A34" s="6" t="s">
        <v>26</v>
      </c>
      <c r="B34" s="49">
        <v>157</v>
      </c>
      <c r="C34" s="49">
        <v>43</v>
      </c>
      <c r="D34" s="49">
        <f t="shared" si="2"/>
        <v>200</v>
      </c>
      <c r="E34" s="46" t="s">
        <v>105</v>
      </c>
    </row>
    <row r="35" spans="1:5" ht="15">
      <c r="A35" s="7" t="s">
        <v>27</v>
      </c>
      <c r="B35" s="32">
        <v>448</v>
      </c>
      <c r="C35" s="32">
        <v>62</v>
      </c>
      <c r="D35" s="32">
        <f t="shared" si="2"/>
        <v>510</v>
      </c>
      <c r="E35" s="46" t="s">
        <v>106</v>
      </c>
    </row>
    <row r="36" spans="1:5" ht="15">
      <c r="A36" s="6" t="s">
        <v>28</v>
      </c>
      <c r="B36" s="49">
        <v>122</v>
      </c>
      <c r="C36" s="49">
        <v>247</v>
      </c>
      <c r="D36" s="49">
        <f t="shared" si="2"/>
        <v>369</v>
      </c>
      <c r="E36" s="46" t="s">
        <v>107</v>
      </c>
    </row>
    <row r="37" spans="1:5" ht="15">
      <c r="A37" s="7" t="s">
        <v>29</v>
      </c>
      <c r="B37" s="32">
        <v>629</v>
      </c>
      <c r="C37" s="32">
        <v>566</v>
      </c>
      <c r="D37" s="32">
        <f t="shared" si="2"/>
        <v>1195</v>
      </c>
      <c r="E37" s="46" t="s">
        <v>108</v>
      </c>
    </row>
    <row r="38" spans="1:5" ht="15">
      <c r="A38" s="6" t="s">
        <v>30</v>
      </c>
      <c r="B38" s="49">
        <v>420</v>
      </c>
      <c r="C38" s="49">
        <v>201</v>
      </c>
      <c r="D38" s="49">
        <f t="shared" si="2"/>
        <v>621</v>
      </c>
      <c r="E38" s="46" t="s">
        <v>109</v>
      </c>
    </row>
    <row r="39" spans="1:5" ht="15">
      <c r="A39" s="7" t="s">
        <v>31</v>
      </c>
      <c r="B39" s="32">
        <v>65</v>
      </c>
      <c r="C39" s="32">
        <v>142</v>
      </c>
      <c r="D39" s="32">
        <f>SUM(B39:C39)</f>
        <v>207</v>
      </c>
      <c r="E39" s="46" t="s">
        <v>110</v>
      </c>
    </row>
    <row r="40" spans="1:5">
      <c r="B40" s="48"/>
      <c r="C40" s="48"/>
      <c r="D40" s="48"/>
    </row>
    <row r="41" spans="1:5" ht="15">
      <c r="A41" s="12" t="s">
        <v>61</v>
      </c>
      <c r="B41" s="53">
        <f>B8+B9+B10+B11+B12+B13+B14+B15+B16+B18+B17+B19+B20+B21+B22+B23+B24+B25+B26+B27+B28+B29+B30+B31+B32+B33+B34+B35+B36+B37+B38+B39</f>
        <v>21727</v>
      </c>
      <c r="C41" s="53">
        <f>C8+C9+C10+C11+C12+C13+C14+C15+C16+C18+C17+C19+C20+C21+C22+C23+C24+C25+C26+C27+C28+C29+C30+C31+C32+C33+C34+C35+C36+C37+C38+C39</f>
        <v>17366</v>
      </c>
      <c r="D41" s="53">
        <f>D8+D9+D10+D11+D12+D13+D14+D15+D16+D17+D18+D19+D20+D21+D22+D23+D24+D25+D26+D27+D28+D29+D30+D31+D32+D33+D34+D35+D36+D37+D38+D39</f>
        <v>39093</v>
      </c>
    </row>
    <row r="42" spans="1:5">
      <c r="B42" s="50">
        <f>B41*100/$D$41</f>
        <v>55.577724912388405</v>
      </c>
      <c r="C42" s="50">
        <f>C41*100/$D$41</f>
        <v>44.422275087611595</v>
      </c>
      <c r="D42" s="55">
        <f>SUM(B42:C42)</f>
        <v>100</v>
      </c>
    </row>
  </sheetData>
  <mergeCells count="5">
    <mergeCell ref="A5:A6"/>
    <mergeCell ref="B5:B6"/>
    <mergeCell ref="C5:C6"/>
    <mergeCell ref="D5:D6"/>
    <mergeCell ref="F5:F6"/>
  </mergeCells>
  <phoneticPr fontId="0" type="noConversion"/>
  <printOptions horizontalCentered="1"/>
  <pageMargins left="0.39370078740157483" right="0.75" top="0.62" bottom="1" header="0" footer="0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F53"/>
  <sheetViews>
    <sheetView zoomScaleNormal="100" workbookViewId="0">
      <selection activeCell="D59" sqref="D59"/>
    </sheetView>
  </sheetViews>
  <sheetFormatPr baseColWidth="10" defaultRowHeight="12.75"/>
  <cols>
    <col min="1" max="1" width="16.42578125" customWidth="1"/>
    <col min="2" max="2" width="16.85546875" customWidth="1"/>
    <col min="3" max="3" width="18" bestFit="1" customWidth="1"/>
    <col min="4" max="4" width="13.28515625" bestFit="1" customWidth="1"/>
    <col min="5" max="5" width="22.28515625" bestFit="1" customWidth="1"/>
    <col min="6" max="6" width="10.28515625" customWidth="1"/>
  </cols>
  <sheetData>
    <row r="3" spans="1:6" ht="17.25">
      <c r="A3" s="52" t="s">
        <v>119</v>
      </c>
      <c r="B3" s="43"/>
      <c r="C3" s="43"/>
      <c r="D3" s="43"/>
      <c r="E3" s="43"/>
      <c r="F3" s="58"/>
    </row>
    <row r="4" spans="1:6" ht="15.75" customHeight="1"/>
    <row r="5" spans="1:6" ht="17.25" customHeight="1">
      <c r="A5" s="83" t="s">
        <v>62</v>
      </c>
      <c r="B5" s="83" t="s">
        <v>36</v>
      </c>
      <c r="C5" s="82" t="s">
        <v>75</v>
      </c>
      <c r="D5" s="82" t="s">
        <v>35</v>
      </c>
      <c r="E5" s="83" t="s">
        <v>34</v>
      </c>
      <c r="F5" s="82" t="s">
        <v>33</v>
      </c>
    </row>
    <row r="6" spans="1:6" ht="23.25" customHeight="1">
      <c r="A6" s="83"/>
      <c r="B6" s="83"/>
      <c r="C6" s="82"/>
      <c r="D6" s="82"/>
      <c r="E6" s="83"/>
      <c r="F6" s="82"/>
    </row>
    <row r="8" spans="1:6" ht="15">
      <c r="A8" s="9">
        <v>1971</v>
      </c>
      <c r="B8" s="49">
        <v>0</v>
      </c>
      <c r="C8" s="49">
        <v>203</v>
      </c>
      <c r="D8" s="49">
        <v>1</v>
      </c>
      <c r="E8" s="49">
        <v>0</v>
      </c>
      <c r="F8" s="49">
        <v>204</v>
      </c>
    </row>
    <row r="9" spans="1:6" ht="15">
      <c r="A9" s="10">
        <v>1972</v>
      </c>
      <c r="B9" s="32">
        <v>0</v>
      </c>
      <c r="C9" s="32">
        <v>162</v>
      </c>
      <c r="D9" s="32">
        <v>1</v>
      </c>
      <c r="E9" s="32">
        <v>0</v>
      </c>
      <c r="F9" s="56">
        <v>163</v>
      </c>
    </row>
    <row r="10" spans="1:6" ht="15">
      <c r="A10" s="9">
        <v>1973</v>
      </c>
      <c r="B10" s="49">
        <v>0</v>
      </c>
      <c r="C10" s="49">
        <v>179</v>
      </c>
      <c r="D10" s="49">
        <v>0</v>
      </c>
      <c r="E10" s="49">
        <v>0</v>
      </c>
      <c r="F10" s="49">
        <v>179</v>
      </c>
    </row>
    <row r="11" spans="1:6" ht="15">
      <c r="A11" s="10">
        <v>1974</v>
      </c>
      <c r="B11" s="32">
        <v>0</v>
      </c>
      <c r="C11" s="32">
        <v>211</v>
      </c>
      <c r="D11" s="32">
        <v>0</v>
      </c>
      <c r="E11" s="32">
        <v>0</v>
      </c>
      <c r="F11" s="56">
        <v>211</v>
      </c>
    </row>
    <row r="12" spans="1:6" ht="15">
      <c r="A12" s="9">
        <v>1975</v>
      </c>
      <c r="B12" s="49">
        <v>0</v>
      </c>
      <c r="C12" s="49">
        <v>310</v>
      </c>
      <c r="D12" s="49">
        <v>1</v>
      </c>
      <c r="E12" s="49">
        <v>0</v>
      </c>
      <c r="F12" s="49">
        <v>311</v>
      </c>
    </row>
    <row r="13" spans="1:6" ht="15">
      <c r="A13" s="10">
        <v>1976</v>
      </c>
      <c r="B13" s="32">
        <v>0</v>
      </c>
      <c r="C13" s="32">
        <v>371</v>
      </c>
      <c r="D13" s="32">
        <v>0</v>
      </c>
      <c r="E13" s="32">
        <v>0</v>
      </c>
      <c r="F13" s="56">
        <v>371</v>
      </c>
    </row>
    <row r="14" spans="1:6" ht="15">
      <c r="A14" s="9">
        <v>1977</v>
      </c>
      <c r="B14" s="49">
        <v>0</v>
      </c>
      <c r="C14" s="49">
        <v>331</v>
      </c>
      <c r="D14" s="49">
        <v>0</v>
      </c>
      <c r="E14" s="49">
        <v>0</v>
      </c>
      <c r="F14" s="49">
        <v>331</v>
      </c>
    </row>
    <row r="15" spans="1:6" ht="15">
      <c r="A15" s="10">
        <v>1978</v>
      </c>
      <c r="B15" s="32">
        <v>0</v>
      </c>
      <c r="C15" s="32">
        <v>400</v>
      </c>
      <c r="D15" s="32">
        <v>0</v>
      </c>
      <c r="E15" s="32">
        <v>0</v>
      </c>
      <c r="F15" s="56">
        <v>400</v>
      </c>
    </row>
    <row r="16" spans="1:6" ht="15">
      <c r="A16" s="9">
        <v>1979</v>
      </c>
      <c r="B16" s="49">
        <v>0</v>
      </c>
      <c r="C16" s="49">
        <v>471</v>
      </c>
      <c r="D16" s="49">
        <v>0</v>
      </c>
      <c r="E16" s="49">
        <v>0</v>
      </c>
      <c r="F16" s="49">
        <v>471</v>
      </c>
    </row>
    <row r="17" spans="1:6" ht="15">
      <c r="A17" s="10">
        <v>1980</v>
      </c>
      <c r="B17" s="32">
        <v>0</v>
      </c>
      <c r="C17" s="32">
        <v>454</v>
      </c>
      <c r="D17" s="32">
        <v>0</v>
      </c>
      <c r="E17" s="32">
        <v>0</v>
      </c>
      <c r="F17" s="56">
        <v>454</v>
      </c>
    </row>
    <row r="18" spans="1:6" ht="15">
      <c r="A18" s="9">
        <v>1981</v>
      </c>
      <c r="B18" s="49">
        <v>0</v>
      </c>
      <c r="C18" s="49">
        <v>541</v>
      </c>
      <c r="D18" s="49">
        <v>0</v>
      </c>
      <c r="E18" s="49">
        <v>0</v>
      </c>
      <c r="F18" s="49">
        <v>541</v>
      </c>
    </row>
    <row r="19" spans="1:6" ht="15">
      <c r="A19" s="10">
        <v>1982</v>
      </c>
      <c r="B19" s="32">
        <v>0</v>
      </c>
      <c r="C19" s="32">
        <v>466</v>
      </c>
      <c r="D19" s="32">
        <v>0</v>
      </c>
      <c r="E19" s="32">
        <v>0</v>
      </c>
      <c r="F19" s="56">
        <v>466</v>
      </c>
    </row>
    <row r="20" spans="1:6" ht="15">
      <c r="A20" s="9">
        <v>1983</v>
      </c>
      <c r="B20" s="49">
        <v>0</v>
      </c>
      <c r="C20" s="49">
        <v>102</v>
      </c>
      <c r="D20" s="49">
        <v>3</v>
      </c>
      <c r="E20" s="49">
        <v>0</v>
      </c>
      <c r="F20" s="49">
        <v>105</v>
      </c>
    </row>
    <row r="21" spans="1:6" ht="15">
      <c r="A21" s="10">
        <v>1984</v>
      </c>
      <c r="B21" s="32">
        <v>0</v>
      </c>
      <c r="C21" s="32">
        <v>390</v>
      </c>
      <c r="D21" s="32">
        <v>22</v>
      </c>
      <c r="E21" s="32">
        <v>0</v>
      </c>
      <c r="F21" s="56">
        <v>412</v>
      </c>
    </row>
    <row r="22" spans="1:6" ht="15">
      <c r="A22" s="9">
        <v>1985</v>
      </c>
      <c r="B22" s="49">
        <v>0</v>
      </c>
      <c r="C22" s="49">
        <v>460</v>
      </c>
      <c r="D22" s="49">
        <v>24</v>
      </c>
      <c r="E22" s="49">
        <v>0</v>
      </c>
      <c r="F22" s="49">
        <v>484</v>
      </c>
    </row>
    <row r="23" spans="1:6" ht="15">
      <c r="A23" s="10">
        <v>1986</v>
      </c>
      <c r="B23" s="32">
        <v>0</v>
      </c>
      <c r="C23" s="32">
        <v>672</v>
      </c>
      <c r="D23" s="32">
        <v>24</v>
      </c>
      <c r="E23" s="32">
        <v>0</v>
      </c>
      <c r="F23" s="56">
        <v>696</v>
      </c>
    </row>
    <row r="24" spans="1:6" ht="15">
      <c r="A24" s="9">
        <v>1987</v>
      </c>
      <c r="B24" s="49">
        <v>0</v>
      </c>
      <c r="C24" s="49">
        <v>250</v>
      </c>
      <c r="D24" s="49">
        <v>19</v>
      </c>
      <c r="E24" s="49">
        <v>0</v>
      </c>
      <c r="F24" s="49">
        <v>269</v>
      </c>
    </row>
    <row r="25" spans="1:6" ht="15">
      <c r="A25" s="10">
        <v>1988</v>
      </c>
      <c r="B25" s="32">
        <v>0</v>
      </c>
      <c r="C25" s="32">
        <v>243</v>
      </c>
      <c r="D25" s="32">
        <v>17</v>
      </c>
      <c r="E25" s="32">
        <v>0</v>
      </c>
      <c r="F25" s="56">
        <v>260</v>
      </c>
    </row>
    <row r="26" spans="1:6" ht="15">
      <c r="A26" s="9">
        <v>1989</v>
      </c>
      <c r="B26" s="49">
        <v>0</v>
      </c>
      <c r="C26" s="49">
        <v>343</v>
      </c>
      <c r="D26" s="49">
        <v>16</v>
      </c>
      <c r="E26" s="49">
        <v>1</v>
      </c>
      <c r="F26" s="49">
        <v>360</v>
      </c>
    </row>
    <row r="27" spans="1:6" ht="15">
      <c r="A27" s="10">
        <v>1990</v>
      </c>
      <c r="B27" s="32">
        <v>22</v>
      </c>
      <c r="C27" s="32">
        <v>445</v>
      </c>
      <c r="D27" s="32">
        <v>53</v>
      </c>
      <c r="E27" s="32">
        <v>0</v>
      </c>
      <c r="F27" s="56">
        <v>520</v>
      </c>
    </row>
    <row r="28" spans="1:6" ht="15">
      <c r="A28" s="9">
        <v>1991</v>
      </c>
      <c r="B28" s="49">
        <v>35</v>
      </c>
      <c r="C28" s="49">
        <v>1044</v>
      </c>
      <c r="D28" s="49">
        <v>64</v>
      </c>
      <c r="E28" s="49">
        <v>31</v>
      </c>
      <c r="F28" s="49">
        <v>1174</v>
      </c>
    </row>
    <row r="29" spans="1:6" ht="15">
      <c r="A29" s="10">
        <v>1992</v>
      </c>
      <c r="B29" s="32">
        <v>62</v>
      </c>
      <c r="C29" s="32">
        <v>1233</v>
      </c>
      <c r="D29" s="32">
        <v>71</v>
      </c>
      <c r="E29" s="32">
        <v>62</v>
      </c>
      <c r="F29" s="56">
        <v>1428</v>
      </c>
    </row>
    <row r="30" spans="1:6" ht="15">
      <c r="A30" s="9">
        <v>1993</v>
      </c>
      <c r="B30" s="49">
        <v>95</v>
      </c>
      <c r="C30" s="49">
        <v>1665</v>
      </c>
      <c r="D30" s="49">
        <v>85</v>
      </c>
      <c r="E30" s="49">
        <v>125</v>
      </c>
      <c r="F30" s="49">
        <v>1970</v>
      </c>
    </row>
    <row r="31" spans="1:6" ht="15">
      <c r="A31" s="10">
        <v>1994</v>
      </c>
      <c r="B31" s="32">
        <v>47</v>
      </c>
      <c r="C31" s="32">
        <v>1094</v>
      </c>
      <c r="D31" s="32">
        <v>103</v>
      </c>
      <c r="E31" s="32">
        <v>128</v>
      </c>
      <c r="F31" s="56">
        <v>1372</v>
      </c>
    </row>
    <row r="32" spans="1:6" ht="15">
      <c r="A32" s="9">
        <v>1995</v>
      </c>
      <c r="B32" s="49">
        <v>53</v>
      </c>
      <c r="C32" s="49">
        <v>385</v>
      </c>
      <c r="D32" s="49">
        <v>29</v>
      </c>
      <c r="E32" s="49">
        <v>134</v>
      </c>
      <c r="F32" s="49">
        <v>601</v>
      </c>
    </row>
    <row r="33" spans="1:6" ht="15">
      <c r="A33" s="10">
        <v>1996</v>
      </c>
      <c r="B33" s="32">
        <v>40</v>
      </c>
      <c r="C33" s="32">
        <v>420</v>
      </c>
      <c r="D33" s="32">
        <v>42</v>
      </c>
      <c r="E33" s="32">
        <v>94</v>
      </c>
      <c r="F33" s="56">
        <v>596</v>
      </c>
    </row>
    <row r="34" spans="1:6" ht="15">
      <c r="A34" s="9">
        <v>1997</v>
      </c>
      <c r="B34" s="49">
        <v>50</v>
      </c>
      <c r="C34" s="49">
        <v>540</v>
      </c>
      <c r="D34" s="49">
        <v>72</v>
      </c>
      <c r="E34" s="49">
        <v>200</v>
      </c>
      <c r="F34" s="49">
        <v>862</v>
      </c>
    </row>
    <row r="35" spans="1:6" ht="15">
      <c r="A35" s="10">
        <v>1998</v>
      </c>
      <c r="B35" s="32">
        <v>97</v>
      </c>
      <c r="C35" s="32">
        <v>837</v>
      </c>
      <c r="D35" s="32">
        <v>148</v>
      </c>
      <c r="E35" s="32">
        <v>381</v>
      </c>
      <c r="F35" s="56">
        <v>1463</v>
      </c>
    </row>
    <row r="36" spans="1:6" ht="15">
      <c r="A36" s="9">
        <v>1999</v>
      </c>
      <c r="B36" s="49">
        <v>53</v>
      </c>
      <c r="C36" s="49">
        <v>990</v>
      </c>
      <c r="D36" s="49">
        <v>135</v>
      </c>
      <c r="E36" s="49">
        <v>222</v>
      </c>
      <c r="F36" s="49">
        <v>1400</v>
      </c>
    </row>
    <row r="37" spans="1:6" ht="15">
      <c r="A37" s="10">
        <v>2000</v>
      </c>
      <c r="B37" s="32">
        <v>95</v>
      </c>
      <c r="C37" s="32">
        <v>1260</v>
      </c>
      <c r="D37" s="32">
        <v>294</v>
      </c>
      <c r="E37" s="32">
        <v>506</v>
      </c>
      <c r="F37" s="56">
        <v>2155</v>
      </c>
    </row>
    <row r="38" spans="1:6" ht="15">
      <c r="A38" s="9">
        <v>2001</v>
      </c>
      <c r="B38" s="49">
        <v>100</v>
      </c>
      <c r="C38" s="49">
        <v>1269</v>
      </c>
      <c r="D38" s="49">
        <v>336</v>
      </c>
      <c r="E38" s="49">
        <v>476</v>
      </c>
      <c r="F38" s="49">
        <v>2181</v>
      </c>
    </row>
    <row r="39" spans="1:6" ht="15">
      <c r="A39" s="10">
        <v>2002</v>
      </c>
      <c r="B39" s="32">
        <v>89</v>
      </c>
      <c r="C39" s="32">
        <v>675</v>
      </c>
      <c r="D39" s="32">
        <v>220</v>
      </c>
      <c r="E39" s="32">
        <v>393</v>
      </c>
      <c r="F39" s="56">
        <v>1377</v>
      </c>
    </row>
    <row r="40" spans="1:6" ht="15">
      <c r="A40" s="9">
        <v>2003</v>
      </c>
      <c r="B40" s="49">
        <v>89</v>
      </c>
      <c r="C40" s="49">
        <v>779</v>
      </c>
      <c r="D40" s="49">
        <v>285</v>
      </c>
      <c r="E40" s="49">
        <v>612</v>
      </c>
      <c r="F40" s="49">
        <v>1765</v>
      </c>
    </row>
    <row r="41" spans="1:6" ht="15">
      <c r="A41" s="10">
        <v>2004</v>
      </c>
      <c r="B41" s="32">
        <v>104</v>
      </c>
      <c r="C41" s="32">
        <v>456</v>
      </c>
      <c r="D41" s="32">
        <v>189</v>
      </c>
      <c r="E41" s="32">
        <v>650</v>
      </c>
      <c r="F41" s="56">
        <v>1399</v>
      </c>
    </row>
    <row r="42" spans="1:6" ht="15">
      <c r="A42" s="9">
        <v>2005</v>
      </c>
      <c r="B42" s="49">
        <v>142</v>
      </c>
      <c r="C42" s="49">
        <v>630</v>
      </c>
      <c r="D42" s="49">
        <v>268</v>
      </c>
      <c r="E42" s="49">
        <v>697</v>
      </c>
      <c r="F42" s="49">
        <v>1737</v>
      </c>
    </row>
    <row r="43" spans="1:6" ht="15">
      <c r="A43" s="10">
        <v>2006</v>
      </c>
      <c r="B43" s="32">
        <v>140</v>
      </c>
      <c r="C43" s="32">
        <v>739</v>
      </c>
      <c r="D43" s="32">
        <v>270</v>
      </c>
      <c r="E43" s="32">
        <v>982</v>
      </c>
      <c r="F43" s="56">
        <v>2131</v>
      </c>
    </row>
    <row r="44" spans="1:6" ht="15">
      <c r="A44" s="9">
        <v>2007</v>
      </c>
      <c r="B44" s="49">
        <v>106</v>
      </c>
      <c r="C44" s="49">
        <v>658</v>
      </c>
      <c r="D44" s="49">
        <v>230</v>
      </c>
      <c r="E44" s="49">
        <v>1127</v>
      </c>
      <c r="F44" s="49">
        <v>2121</v>
      </c>
    </row>
    <row r="45" spans="1:6" ht="15">
      <c r="A45" s="10">
        <v>2008</v>
      </c>
      <c r="B45" s="32">
        <v>104</v>
      </c>
      <c r="C45" s="32">
        <v>602</v>
      </c>
      <c r="D45" s="32">
        <v>240</v>
      </c>
      <c r="E45" s="32">
        <v>1290</v>
      </c>
      <c r="F45" s="56">
        <v>2236</v>
      </c>
    </row>
    <row r="46" spans="1:6" ht="15">
      <c r="A46" s="9">
        <v>2009</v>
      </c>
      <c r="B46" s="49">
        <v>67</v>
      </c>
      <c r="C46" s="49">
        <v>537</v>
      </c>
      <c r="D46" s="49">
        <v>103</v>
      </c>
      <c r="E46" s="49">
        <v>893</v>
      </c>
      <c r="F46" s="49">
        <v>1600</v>
      </c>
    </row>
    <row r="47" spans="1:6" ht="15">
      <c r="A47" s="10">
        <v>2010</v>
      </c>
      <c r="B47" s="57">
        <v>45</v>
      </c>
      <c r="C47" s="57">
        <v>85</v>
      </c>
      <c r="D47" s="57">
        <v>80</v>
      </c>
      <c r="E47" s="57">
        <v>534</v>
      </c>
      <c r="F47" s="57">
        <v>744</v>
      </c>
    </row>
    <row r="48" spans="1:6" ht="15">
      <c r="A48" s="9">
        <v>2011</v>
      </c>
      <c r="B48" s="49">
        <v>40</v>
      </c>
      <c r="C48" s="49">
        <v>279</v>
      </c>
      <c r="D48" s="49">
        <v>117</v>
      </c>
      <c r="E48" s="49">
        <v>834</v>
      </c>
      <c r="F48" s="49">
        <v>1270</v>
      </c>
    </row>
    <row r="49" spans="1:6" s="79" customFormat="1" ht="15">
      <c r="A49" s="10">
        <v>2012</v>
      </c>
      <c r="B49" s="57">
        <v>7</v>
      </c>
      <c r="C49" s="57">
        <v>110</v>
      </c>
      <c r="D49" s="57">
        <v>43</v>
      </c>
      <c r="E49" s="57">
        <v>143</v>
      </c>
      <c r="F49" s="57">
        <v>303</v>
      </c>
    </row>
    <row r="50" spans="1:6" ht="9.75" customHeight="1">
      <c r="A50" s="3"/>
      <c r="B50" s="16"/>
      <c r="C50" s="16"/>
      <c r="D50" s="16"/>
      <c r="E50" s="16"/>
      <c r="F50" s="16"/>
    </row>
    <row r="51" spans="1:6" ht="27" customHeight="1">
      <c r="A51" s="2" t="s">
        <v>33</v>
      </c>
      <c r="B51" s="2">
        <f>SUM(B8:B49)</f>
        <v>1682</v>
      </c>
      <c r="C51" s="2">
        <f t="shared" ref="C51:F51" si="0">SUM(C8:C49)</f>
        <v>23291</v>
      </c>
      <c r="D51" s="2">
        <f t="shared" si="0"/>
        <v>3605</v>
      </c>
      <c r="E51" s="2">
        <f t="shared" si="0"/>
        <v>10515</v>
      </c>
      <c r="F51" s="2">
        <f t="shared" si="0"/>
        <v>39093</v>
      </c>
    </row>
    <row r="52" spans="1:6">
      <c r="B52" s="50">
        <f>B51*100/$F$51</f>
        <v>4.3025605607141948</v>
      </c>
      <c r="C52" s="50">
        <f t="shared" ref="C52:E52" si="1">C51*100/$F$51</f>
        <v>59.578441153147622</v>
      </c>
      <c r="D52" s="50">
        <f t="shared" si="1"/>
        <v>9.2215997748957612</v>
      </c>
      <c r="E52" s="50">
        <f t="shared" si="1"/>
        <v>26.897398511242422</v>
      </c>
      <c r="F52" s="50">
        <f>SUM(B52:E52)</f>
        <v>100</v>
      </c>
    </row>
    <row r="53" spans="1:6">
      <c r="B53" s="47"/>
      <c r="C53" s="47"/>
      <c r="D53" s="47"/>
      <c r="E53" s="47"/>
      <c r="F53" s="47"/>
    </row>
  </sheetData>
  <mergeCells count="6">
    <mergeCell ref="E5:E6"/>
    <mergeCell ref="A5:A6"/>
    <mergeCell ref="F5:F6"/>
    <mergeCell ref="B5:B6"/>
    <mergeCell ref="C5:C6"/>
    <mergeCell ref="D5:D6"/>
  </mergeCells>
  <phoneticPr fontId="0" type="noConversion"/>
  <printOptions horizontalCentered="1"/>
  <pageMargins left="0.75" right="0.75" top="1" bottom="1" header="0" footer="0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6"/>
  <sheetViews>
    <sheetView zoomScale="110" zoomScaleNormal="110" workbookViewId="0">
      <selection activeCell="H62" sqref="H62"/>
    </sheetView>
  </sheetViews>
  <sheetFormatPr baseColWidth="10" defaultRowHeight="12.75"/>
  <cols>
    <col min="1" max="1" width="16.7109375" customWidth="1"/>
    <col min="2" max="2" width="9.28515625" bestFit="1" customWidth="1"/>
    <col min="3" max="3" width="11.28515625" bestFit="1" customWidth="1"/>
    <col min="4" max="4" width="11.42578125" bestFit="1" customWidth="1"/>
    <col min="5" max="5" width="8.85546875" bestFit="1" customWidth="1"/>
    <col min="6" max="6" width="8.28515625" customWidth="1"/>
  </cols>
  <sheetData>
    <row r="1" spans="1:17">
      <c r="A1" s="18"/>
      <c r="B1" s="18"/>
      <c r="C1" s="18"/>
      <c r="D1" s="18"/>
      <c r="E1" s="18"/>
      <c r="F1" s="18"/>
      <c r="G1" s="8"/>
    </row>
    <row r="2" spans="1:17" ht="16.5" customHeight="1">
      <c r="A2" s="52" t="s">
        <v>120</v>
      </c>
      <c r="B2" s="43"/>
      <c r="C2" s="43"/>
      <c r="D2" s="43"/>
      <c r="E2" s="43"/>
      <c r="F2" s="58"/>
      <c r="G2" s="8"/>
    </row>
    <row r="3" spans="1:17">
      <c r="A3" s="18"/>
      <c r="B3" s="18"/>
      <c r="C3" s="18"/>
      <c r="D3" s="18"/>
      <c r="E3" s="18"/>
      <c r="F3" s="18"/>
      <c r="G3" s="8"/>
    </row>
    <row r="4" spans="1:17" ht="15.75" customHeight="1">
      <c r="A4" s="85" t="s">
        <v>62</v>
      </c>
      <c r="B4" s="83" t="s">
        <v>37</v>
      </c>
      <c r="C4" s="82" t="s">
        <v>45</v>
      </c>
      <c r="D4" s="82" t="s">
        <v>38</v>
      </c>
      <c r="E4" s="83" t="s">
        <v>39</v>
      </c>
      <c r="F4" s="82" t="s">
        <v>33</v>
      </c>
      <c r="G4" s="8"/>
    </row>
    <row r="5" spans="1:17" ht="15.75" customHeight="1">
      <c r="A5" s="85"/>
      <c r="B5" s="83"/>
      <c r="C5" s="82"/>
      <c r="D5" s="82"/>
      <c r="E5" s="83"/>
      <c r="F5" s="82"/>
      <c r="G5" s="8"/>
    </row>
    <row r="6" spans="1:17">
      <c r="A6" s="20"/>
      <c r="B6" s="20"/>
      <c r="C6" s="20"/>
      <c r="D6" s="20"/>
      <c r="E6" s="20"/>
      <c r="F6" s="20"/>
      <c r="G6" s="8"/>
    </row>
    <row r="7" spans="1:17" ht="15">
      <c r="A7" s="9">
        <v>1971</v>
      </c>
      <c r="B7" s="49">
        <v>203</v>
      </c>
      <c r="C7" s="49">
        <v>0</v>
      </c>
      <c r="D7" s="49">
        <v>1</v>
      </c>
      <c r="E7" s="49">
        <v>0</v>
      </c>
      <c r="F7" s="49">
        <f t="shared" ref="F7:F46" si="0">SUM(B7:E7)</f>
        <v>204</v>
      </c>
      <c r="G7" s="8"/>
    </row>
    <row r="8" spans="1:17" ht="15">
      <c r="A8" s="10">
        <v>1972</v>
      </c>
      <c r="B8" s="32">
        <v>163</v>
      </c>
      <c r="C8" s="32">
        <v>0</v>
      </c>
      <c r="D8" s="32">
        <v>0</v>
      </c>
      <c r="E8" s="32">
        <v>0</v>
      </c>
      <c r="F8" s="56">
        <f t="shared" si="0"/>
        <v>163</v>
      </c>
      <c r="G8" s="8"/>
      <c r="Q8" s="60"/>
    </row>
    <row r="9" spans="1:17" ht="15">
      <c r="A9" s="9">
        <v>1973</v>
      </c>
      <c r="B9" s="49">
        <v>179</v>
      </c>
      <c r="C9" s="49">
        <v>0</v>
      </c>
      <c r="D9" s="49">
        <v>0</v>
      </c>
      <c r="E9" s="49">
        <v>0</v>
      </c>
      <c r="F9" s="49">
        <f t="shared" si="0"/>
        <v>179</v>
      </c>
      <c r="G9" s="8"/>
    </row>
    <row r="10" spans="1:17" ht="15">
      <c r="A10" s="10">
        <v>1974</v>
      </c>
      <c r="B10" s="32">
        <v>211</v>
      </c>
      <c r="C10" s="32">
        <v>0</v>
      </c>
      <c r="D10" s="32">
        <v>0</v>
      </c>
      <c r="E10" s="32">
        <v>0</v>
      </c>
      <c r="F10" s="56">
        <f t="shared" si="0"/>
        <v>211</v>
      </c>
      <c r="G10" s="8"/>
    </row>
    <row r="11" spans="1:17" ht="15">
      <c r="A11" s="9">
        <v>1975</v>
      </c>
      <c r="B11" s="49">
        <v>311</v>
      </c>
      <c r="C11" s="49">
        <v>0</v>
      </c>
      <c r="D11" s="49">
        <v>0</v>
      </c>
      <c r="E11" s="49">
        <v>0</v>
      </c>
      <c r="F11" s="49">
        <f t="shared" si="0"/>
        <v>311</v>
      </c>
      <c r="G11" s="8"/>
    </row>
    <row r="12" spans="1:17" ht="15">
      <c r="A12" s="10">
        <v>1976</v>
      </c>
      <c r="B12" s="32">
        <v>371</v>
      </c>
      <c r="C12" s="32">
        <v>0</v>
      </c>
      <c r="D12" s="32">
        <v>0</v>
      </c>
      <c r="E12" s="32">
        <v>0</v>
      </c>
      <c r="F12" s="56">
        <f t="shared" si="0"/>
        <v>371</v>
      </c>
      <c r="G12" s="8"/>
    </row>
    <row r="13" spans="1:17" ht="15">
      <c r="A13" s="9">
        <v>1977</v>
      </c>
      <c r="B13" s="49">
        <v>331</v>
      </c>
      <c r="C13" s="49">
        <v>0</v>
      </c>
      <c r="D13" s="49">
        <v>0</v>
      </c>
      <c r="E13" s="49">
        <v>0</v>
      </c>
      <c r="F13" s="49">
        <f t="shared" si="0"/>
        <v>331</v>
      </c>
      <c r="G13" s="8"/>
    </row>
    <row r="14" spans="1:17" ht="15">
      <c r="A14" s="10">
        <v>1978</v>
      </c>
      <c r="B14" s="32">
        <v>400</v>
      </c>
      <c r="C14" s="32">
        <v>0</v>
      </c>
      <c r="D14" s="32">
        <v>0</v>
      </c>
      <c r="E14" s="32">
        <v>0</v>
      </c>
      <c r="F14" s="56">
        <f t="shared" si="0"/>
        <v>400</v>
      </c>
      <c r="G14" s="8"/>
    </row>
    <row r="15" spans="1:17" ht="15">
      <c r="A15" s="9">
        <v>1979</v>
      </c>
      <c r="B15" s="49">
        <v>471</v>
      </c>
      <c r="C15" s="49">
        <v>0</v>
      </c>
      <c r="D15" s="49">
        <v>0</v>
      </c>
      <c r="E15" s="49">
        <v>0</v>
      </c>
      <c r="F15" s="49">
        <f t="shared" si="0"/>
        <v>471</v>
      </c>
      <c r="G15" s="8"/>
    </row>
    <row r="16" spans="1:17" ht="15">
      <c r="A16" s="10">
        <v>1980</v>
      </c>
      <c r="B16" s="32">
        <v>454</v>
      </c>
      <c r="C16" s="32">
        <v>0</v>
      </c>
      <c r="D16" s="32">
        <v>0</v>
      </c>
      <c r="E16" s="32">
        <v>0</v>
      </c>
      <c r="F16" s="56">
        <f t="shared" si="0"/>
        <v>454</v>
      </c>
      <c r="G16" s="8"/>
    </row>
    <row r="17" spans="1:7" ht="15">
      <c r="A17" s="9">
        <v>1981</v>
      </c>
      <c r="B17" s="49">
        <v>541</v>
      </c>
      <c r="C17" s="49">
        <v>0</v>
      </c>
      <c r="D17" s="49">
        <v>0</v>
      </c>
      <c r="E17" s="49">
        <v>0</v>
      </c>
      <c r="F17" s="49">
        <f t="shared" si="0"/>
        <v>541</v>
      </c>
      <c r="G17" s="8"/>
    </row>
    <row r="18" spans="1:7" ht="15">
      <c r="A18" s="10">
        <v>1982</v>
      </c>
      <c r="B18" s="32">
        <v>466</v>
      </c>
      <c r="C18" s="32">
        <v>0</v>
      </c>
      <c r="D18" s="32">
        <v>0</v>
      </c>
      <c r="E18" s="32">
        <v>0</v>
      </c>
      <c r="F18" s="56">
        <f t="shared" si="0"/>
        <v>466</v>
      </c>
      <c r="G18" s="8"/>
    </row>
    <row r="19" spans="1:7" ht="15">
      <c r="A19" s="9">
        <v>1983</v>
      </c>
      <c r="B19" s="49">
        <v>105</v>
      </c>
      <c r="C19" s="49">
        <v>0</v>
      </c>
      <c r="D19" s="49">
        <v>0</v>
      </c>
      <c r="E19" s="49">
        <v>0</v>
      </c>
      <c r="F19" s="49">
        <f t="shared" si="0"/>
        <v>105</v>
      </c>
      <c r="G19" s="8"/>
    </row>
    <row r="20" spans="1:7" ht="15">
      <c r="A20" s="10">
        <v>1984</v>
      </c>
      <c r="B20" s="32">
        <v>412</v>
      </c>
      <c r="C20" s="32">
        <v>0</v>
      </c>
      <c r="D20" s="32">
        <v>0</v>
      </c>
      <c r="E20" s="32">
        <v>0</v>
      </c>
      <c r="F20" s="56">
        <f t="shared" si="0"/>
        <v>412</v>
      </c>
      <c r="G20" s="8"/>
    </row>
    <row r="21" spans="1:7" ht="15">
      <c r="A21" s="9">
        <v>1985</v>
      </c>
      <c r="B21" s="49">
        <v>484</v>
      </c>
      <c r="C21" s="49">
        <v>0</v>
      </c>
      <c r="D21" s="49">
        <v>0</v>
      </c>
      <c r="E21" s="49">
        <v>0</v>
      </c>
      <c r="F21" s="49">
        <f t="shared" si="0"/>
        <v>484</v>
      </c>
      <c r="G21" s="8"/>
    </row>
    <row r="22" spans="1:7" ht="15">
      <c r="A22" s="10">
        <v>1986</v>
      </c>
      <c r="B22" s="32">
        <v>696</v>
      </c>
      <c r="C22" s="32">
        <v>0</v>
      </c>
      <c r="D22" s="32">
        <v>0</v>
      </c>
      <c r="E22" s="32">
        <v>0</v>
      </c>
      <c r="F22" s="56">
        <f t="shared" si="0"/>
        <v>696</v>
      </c>
      <c r="G22" s="8"/>
    </row>
    <row r="23" spans="1:7" ht="15">
      <c r="A23" s="9">
        <v>1987</v>
      </c>
      <c r="B23" s="49">
        <v>269</v>
      </c>
      <c r="C23" s="49">
        <v>0</v>
      </c>
      <c r="D23" s="49">
        <v>0</v>
      </c>
      <c r="E23" s="49">
        <v>0</v>
      </c>
      <c r="F23" s="49">
        <f t="shared" si="0"/>
        <v>269</v>
      </c>
      <c r="G23" s="8"/>
    </row>
    <row r="24" spans="1:7" ht="15">
      <c r="A24" s="10">
        <v>1988</v>
      </c>
      <c r="B24" s="32">
        <v>260</v>
      </c>
      <c r="C24" s="32">
        <v>0</v>
      </c>
      <c r="D24" s="32">
        <v>0</v>
      </c>
      <c r="E24" s="32">
        <v>0</v>
      </c>
      <c r="F24" s="56">
        <f t="shared" si="0"/>
        <v>260</v>
      </c>
      <c r="G24" s="8"/>
    </row>
    <row r="25" spans="1:7" ht="15">
      <c r="A25" s="9">
        <v>1989</v>
      </c>
      <c r="B25" s="49">
        <v>360</v>
      </c>
      <c r="C25" s="49">
        <v>0</v>
      </c>
      <c r="D25" s="49">
        <v>0</v>
      </c>
      <c r="E25" s="49">
        <v>0</v>
      </c>
      <c r="F25" s="49">
        <f t="shared" si="0"/>
        <v>360</v>
      </c>
      <c r="G25" s="8"/>
    </row>
    <row r="26" spans="1:7" ht="15">
      <c r="A26" s="10">
        <v>1990</v>
      </c>
      <c r="B26" s="32">
        <v>498</v>
      </c>
      <c r="C26" s="32">
        <v>11</v>
      </c>
      <c r="D26" s="32">
        <v>11</v>
      </c>
      <c r="E26" s="32">
        <v>0</v>
      </c>
      <c r="F26" s="56">
        <f t="shared" si="0"/>
        <v>520</v>
      </c>
      <c r="G26" s="8"/>
    </row>
    <row r="27" spans="1:7" ht="15">
      <c r="A27" s="9">
        <v>1991</v>
      </c>
      <c r="B27" s="49">
        <v>1122</v>
      </c>
      <c r="C27" s="49">
        <v>37</v>
      </c>
      <c r="D27" s="49">
        <v>15</v>
      </c>
      <c r="E27" s="49">
        <v>0</v>
      </c>
      <c r="F27" s="49">
        <f t="shared" si="0"/>
        <v>1174</v>
      </c>
      <c r="G27" s="8"/>
    </row>
    <row r="28" spans="1:7" ht="15">
      <c r="A28" s="10">
        <v>1992</v>
      </c>
      <c r="B28" s="32">
        <v>1303</v>
      </c>
      <c r="C28" s="32">
        <v>63</v>
      </c>
      <c r="D28" s="32">
        <v>61</v>
      </c>
      <c r="E28" s="32">
        <v>1</v>
      </c>
      <c r="F28" s="56">
        <f t="shared" si="0"/>
        <v>1428</v>
      </c>
      <c r="G28" s="8"/>
    </row>
    <row r="29" spans="1:7" ht="15">
      <c r="A29" s="9">
        <v>1993</v>
      </c>
      <c r="B29" s="49">
        <v>1761</v>
      </c>
      <c r="C29" s="49">
        <v>94</v>
      </c>
      <c r="D29" s="49">
        <v>115</v>
      </c>
      <c r="E29" s="49">
        <v>0</v>
      </c>
      <c r="F29" s="49">
        <f t="shared" si="0"/>
        <v>1970</v>
      </c>
      <c r="G29" s="8"/>
    </row>
    <row r="30" spans="1:7" ht="15">
      <c r="A30" s="10">
        <v>1994</v>
      </c>
      <c r="B30" s="32">
        <v>1219</v>
      </c>
      <c r="C30" s="32">
        <v>54</v>
      </c>
      <c r="D30" s="32">
        <v>99</v>
      </c>
      <c r="E30" s="32">
        <v>0</v>
      </c>
      <c r="F30" s="56">
        <f t="shared" si="0"/>
        <v>1372</v>
      </c>
      <c r="G30" s="8"/>
    </row>
    <row r="31" spans="1:7" ht="15">
      <c r="A31" s="9">
        <v>1995</v>
      </c>
      <c r="B31" s="49">
        <v>427</v>
      </c>
      <c r="C31" s="49">
        <v>39</v>
      </c>
      <c r="D31" s="49">
        <v>135</v>
      </c>
      <c r="E31" s="49">
        <v>0</v>
      </c>
      <c r="F31" s="49">
        <f t="shared" si="0"/>
        <v>601</v>
      </c>
      <c r="G31" s="8"/>
    </row>
    <row r="32" spans="1:7" ht="15">
      <c r="A32" s="10">
        <v>1996</v>
      </c>
      <c r="B32" s="32">
        <v>466</v>
      </c>
      <c r="C32" s="32">
        <v>28</v>
      </c>
      <c r="D32" s="32">
        <v>102</v>
      </c>
      <c r="E32" s="32">
        <v>0</v>
      </c>
      <c r="F32" s="56">
        <f t="shared" si="0"/>
        <v>596</v>
      </c>
      <c r="G32" s="8"/>
    </row>
    <row r="33" spans="1:14" ht="15">
      <c r="A33" s="9">
        <v>1997</v>
      </c>
      <c r="B33" s="49">
        <v>619</v>
      </c>
      <c r="C33" s="49">
        <v>37</v>
      </c>
      <c r="D33" s="49">
        <v>206</v>
      </c>
      <c r="E33" s="49">
        <v>0</v>
      </c>
      <c r="F33" s="49">
        <f t="shared" si="0"/>
        <v>862</v>
      </c>
      <c r="G33" s="8"/>
    </row>
    <row r="34" spans="1:14" ht="15">
      <c r="A34" s="10">
        <v>1998</v>
      </c>
      <c r="B34" s="32">
        <v>1015</v>
      </c>
      <c r="C34" s="32">
        <v>77</v>
      </c>
      <c r="D34" s="32">
        <v>371</v>
      </c>
      <c r="E34" s="32">
        <v>0</v>
      </c>
      <c r="F34" s="56">
        <f t="shared" si="0"/>
        <v>1463</v>
      </c>
      <c r="G34" s="8"/>
    </row>
    <row r="35" spans="1:14" ht="15">
      <c r="A35" s="9">
        <v>1999</v>
      </c>
      <c r="B35" s="49">
        <v>1160</v>
      </c>
      <c r="C35" s="49">
        <v>48</v>
      </c>
      <c r="D35" s="49">
        <v>192</v>
      </c>
      <c r="E35" s="49">
        <v>0</v>
      </c>
      <c r="F35" s="49">
        <f t="shared" si="0"/>
        <v>1400</v>
      </c>
      <c r="G35" s="8"/>
    </row>
    <row r="36" spans="1:14" ht="15">
      <c r="A36" s="10">
        <v>2000</v>
      </c>
      <c r="B36" s="32">
        <v>1650</v>
      </c>
      <c r="C36" s="32">
        <v>83</v>
      </c>
      <c r="D36" s="32">
        <v>422</v>
      </c>
      <c r="E36" s="32">
        <v>0</v>
      </c>
      <c r="F36" s="56">
        <f t="shared" si="0"/>
        <v>2155</v>
      </c>
      <c r="G36" s="8"/>
    </row>
    <row r="37" spans="1:14" ht="15">
      <c r="A37" s="9">
        <v>2001</v>
      </c>
      <c r="B37" s="49">
        <v>1708</v>
      </c>
      <c r="C37" s="49">
        <v>81</v>
      </c>
      <c r="D37" s="49">
        <v>392</v>
      </c>
      <c r="E37" s="49">
        <v>0</v>
      </c>
      <c r="F37" s="49">
        <f t="shared" si="0"/>
        <v>2181</v>
      </c>
      <c r="G37" s="8"/>
    </row>
    <row r="38" spans="1:14" ht="15">
      <c r="A38" s="10">
        <v>2002</v>
      </c>
      <c r="B38" s="32">
        <v>968</v>
      </c>
      <c r="C38" s="32">
        <v>64</v>
      </c>
      <c r="D38" s="32">
        <v>345</v>
      </c>
      <c r="E38" s="32">
        <v>0</v>
      </c>
      <c r="F38" s="56">
        <f t="shared" si="0"/>
        <v>1377</v>
      </c>
      <c r="G38" s="8"/>
    </row>
    <row r="39" spans="1:14" ht="15">
      <c r="A39" s="9">
        <v>2003</v>
      </c>
      <c r="B39" s="49">
        <v>1186</v>
      </c>
      <c r="C39" s="49">
        <v>71</v>
      </c>
      <c r="D39" s="49">
        <v>508</v>
      </c>
      <c r="E39" s="49">
        <v>0</v>
      </c>
      <c r="F39" s="49">
        <f t="shared" si="0"/>
        <v>1765</v>
      </c>
      <c r="G39" s="8"/>
    </row>
    <row r="40" spans="1:14" ht="15">
      <c r="A40" s="10">
        <v>2004</v>
      </c>
      <c r="B40" s="32">
        <v>751</v>
      </c>
      <c r="C40" s="32">
        <v>96</v>
      </c>
      <c r="D40" s="32">
        <v>552</v>
      </c>
      <c r="E40" s="32">
        <v>0</v>
      </c>
      <c r="F40" s="56">
        <f t="shared" si="0"/>
        <v>1399</v>
      </c>
      <c r="G40" s="8"/>
    </row>
    <row r="41" spans="1:14" ht="15">
      <c r="A41" s="9">
        <v>2005</v>
      </c>
      <c r="B41" s="49">
        <v>982</v>
      </c>
      <c r="C41" s="49">
        <v>92</v>
      </c>
      <c r="D41" s="49">
        <v>663</v>
      </c>
      <c r="E41" s="49">
        <v>0</v>
      </c>
      <c r="F41" s="49">
        <f t="shared" si="0"/>
        <v>1737</v>
      </c>
      <c r="G41" s="8"/>
    </row>
    <row r="42" spans="1:14" ht="15">
      <c r="A42" s="10">
        <v>2006</v>
      </c>
      <c r="B42" s="32">
        <v>1149</v>
      </c>
      <c r="C42" s="32">
        <v>123</v>
      </c>
      <c r="D42" s="32">
        <v>859</v>
      </c>
      <c r="E42" s="32">
        <v>0</v>
      </c>
      <c r="F42" s="56">
        <f t="shared" si="0"/>
        <v>2131</v>
      </c>
      <c r="G42" s="8"/>
    </row>
    <row r="43" spans="1:14" ht="15">
      <c r="A43" s="9">
        <v>2007</v>
      </c>
      <c r="B43" s="49">
        <v>1043</v>
      </c>
      <c r="C43" s="49">
        <v>69</v>
      </c>
      <c r="D43" s="49">
        <v>1009</v>
      </c>
      <c r="E43" s="49">
        <v>0</v>
      </c>
      <c r="F43" s="49">
        <f t="shared" si="0"/>
        <v>2121</v>
      </c>
      <c r="G43" s="8"/>
    </row>
    <row r="44" spans="1:14" ht="15">
      <c r="A44" s="10">
        <v>2008</v>
      </c>
      <c r="B44" s="32">
        <v>1018</v>
      </c>
      <c r="C44" s="32">
        <v>67</v>
      </c>
      <c r="D44" s="32">
        <v>1151</v>
      </c>
      <c r="E44" s="32">
        <v>0</v>
      </c>
      <c r="F44" s="56">
        <f t="shared" si="0"/>
        <v>2236</v>
      </c>
      <c r="G44" s="8"/>
    </row>
    <row r="45" spans="1:14" ht="15">
      <c r="A45" s="9">
        <v>2009</v>
      </c>
      <c r="B45" s="49">
        <v>729</v>
      </c>
      <c r="C45" s="49">
        <v>45</v>
      </c>
      <c r="D45" s="49">
        <v>826</v>
      </c>
      <c r="E45" s="49">
        <v>0</v>
      </c>
      <c r="F45" s="49">
        <f t="shared" si="0"/>
        <v>1600</v>
      </c>
      <c r="G45" s="8"/>
      <c r="N45" s="59"/>
    </row>
    <row r="46" spans="1:14" ht="15">
      <c r="A46" s="10">
        <v>2010</v>
      </c>
      <c r="B46" s="57">
        <v>194</v>
      </c>
      <c r="C46" s="57">
        <v>39</v>
      </c>
      <c r="D46" s="57">
        <v>511</v>
      </c>
      <c r="E46" s="57">
        <v>0</v>
      </c>
      <c r="F46" s="57">
        <f t="shared" si="0"/>
        <v>744</v>
      </c>
      <c r="G46" s="8"/>
    </row>
    <row r="47" spans="1:14" ht="15">
      <c r="A47" s="9">
        <v>2011</v>
      </c>
      <c r="B47" s="49">
        <v>470</v>
      </c>
      <c r="C47" s="49">
        <v>30</v>
      </c>
      <c r="D47" s="49">
        <v>770</v>
      </c>
      <c r="E47" s="49">
        <v>0</v>
      </c>
      <c r="F47" s="49">
        <f t="shared" ref="F47:F48" si="1">SUM(B47:E47)</f>
        <v>1270</v>
      </c>
      <c r="G47" s="8"/>
    </row>
    <row r="48" spans="1:14" ht="15.75">
      <c r="A48" s="21">
        <v>2012</v>
      </c>
      <c r="B48" s="21">
        <v>176</v>
      </c>
      <c r="C48" s="21">
        <v>8</v>
      </c>
      <c r="D48" s="21">
        <v>119</v>
      </c>
      <c r="E48" s="21">
        <v>0</v>
      </c>
      <c r="F48" s="21">
        <f t="shared" si="1"/>
        <v>303</v>
      </c>
      <c r="G48" s="8"/>
      <c r="H48" s="25"/>
    </row>
    <row r="49" spans="1:8" ht="10.5" customHeight="1">
      <c r="A49" s="21"/>
      <c r="B49" s="21"/>
      <c r="C49" s="21"/>
      <c r="D49" s="21"/>
      <c r="E49" s="21"/>
      <c r="F49" s="21"/>
      <c r="G49" s="8"/>
      <c r="H49" s="25"/>
    </row>
    <row r="50" spans="1:8" ht="22.5" customHeight="1">
      <c r="A50" s="2" t="s">
        <v>33</v>
      </c>
      <c r="B50" s="2">
        <f>SUM(B7:B48)</f>
        <v>28301</v>
      </c>
      <c r="C50" s="2">
        <f t="shared" ref="C50:F50" si="2">SUM(C7:C48)</f>
        <v>1356</v>
      </c>
      <c r="D50" s="2">
        <f t="shared" si="2"/>
        <v>9435</v>
      </c>
      <c r="E50" s="2">
        <f t="shared" si="2"/>
        <v>1</v>
      </c>
      <c r="F50" s="2">
        <f t="shared" si="2"/>
        <v>39093</v>
      </c>
      <c r="G50" s="8"/>
    </row>
    <row r="51" spans="1:8">
      <c r="A51" s="18"/>
      <c r="B51" s="51">
        <f>B50*100/$F$50</f>
        <v>72.394034737676819</v>
      </c>
      <c r="C51" s="51">
        <f t="shared" ref="C51:E51" si="3">C50*100/$F$50</f>
        <v>3.4686516767707776</v>
      </c>
      <c r="D51" s="51">
        <f t="shared" si="3"/>
        <v>24.134755582840917</v>
      </c>
      <c r="E51" s="51">
        <f t="shared" si="3"/>
        <v>2.5580027114828741E-3</v>
      </c>
      <c r="F51" s="62">
        <f>SUM(B51:E51)</f>
        <v>100</v>
      </c>
      <c r="G51" s="8"/>
    </row>
    <row r="52" spans="1:8">
      <c r="A52" s="18"/>
      <c r="B52" s="18"/>
      <c r="C52" s="18"/>
      <c r="D52" s="18"/>
      <c r="E52" s="18"/>
      <c r="F52" s="18"/>
      <c r="G52" s="8"/>
    </row>
    <row r="53" spans="1:8">
      <c r="A53" s="18"/>
      <c r="B53" s="18"/>
      <c r="C53" s="18"/>
      <c r="D53" s="18"/>
      <c r="E53" s="18"/>
      <c r="F53" s="18"/>
      <c r="G53" s="8"/>
    </row>
    <row r="54" spans="1:8">
      <c r="A54" s="18"/>
      <c r="B54" s="18"/>
      <c r="C54" s="18"/>
      <c r="D54" s="18"/>
      <c r="E54" s="18"/>
      <c r="F54" s="18"/>
      <c r="G54" s="8"/>
    </row>
    <row r="55" spans="1:8">
      <c r="A55" s="18"/>
      <c r="B55" s="18"/>
      <c r="C55" s="18"/>
      <c r="D55" s="18"/>
      <c r="E55" s="18"/>
      <c r="F55" s="18"/>
      <c r="G55" s="8"/>
    </row>
    <row r="56" spans="1:8">
      <c r="A56" s="18"/>
      <c r="B56" s="18"/>
      <c r="C56" s="18"/>
      <c r="D56" s="18"/>
      <c r="E56" s="18"/>
      <c r="F56" s="18"/>
      <c r="G56" s="8"/>
    </row>
  </sheetData>
  <mergeCells count="6">
    <mergeCell ref="E4:E5"/>
    <mergeCell ref="A4:A5"/>
    <mergeCell ref="F4:F5"/>
    <mergeCell ref="B4:B5"/>
    <mergeCell ref="C4:C5"/>
    <mergeCell ref="D4:D5"/>
  </mergeCells>
  <phoneticPr fontId="0" type="noConversion"/>
  <pageMargins left="0.75" right="0.75" top="0.43" bottom="1" header="0" footer="0"/>
  <pageSetup paperSize="9" orientation="portrait" r:id="rId1"/>
  <headerFooter alignWithMargins="0"/>
  <ignoredErrors>
    <ignoredError sqref="F7:F48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3"/>
  <sheetViews>
    <sheetView zoomScaleNormal="100" workbookViewId="0">
      <selection activeCell="E62" sqref="E62"/>
    </sheetView>
  </sheetViews>
  <sheetFormatPr baseColWidth="10" defaultRowHeight="12.75"/>
  <cols>
    <col min="1" max="1" width="18.85546875" customWidth="1"/>
    <col min="2" max="2" width="12.5703125" customWidth="1"/>
    <col min="3" max="3" width="10.7109375" customWidth="1"/>
    <col min="4" max="4" width="8.42578125" customWidth="1"/>
  </cols>
  <sheetData>
    <row r="1" spans="1:12" ht="17.25">
      <c r="A1" s="4" t="s">
        <v>121</v>
      </c>
    </row>
    <row r="3" spans="1:12" ht="17.25">
      <c r="A3" s="52" t="s">
        <v>124</v>
      </c>
      <c r="B3" s="52"/>
      <c r="C3" s="52"/>
      <c r="D3" s="52"/>
      <c r="E3" s="61"/>
      <c r="F3" s="61"/>
      <c r="G3" s="61"/>
      <c r="H3" s="61"/>
      <c r="I3" s="61"/>
      <c r="J3" s="61"/>
      <c r="K3" s="61"/>
      <c r="L3" s="61"/>
    </row>
    <row r="4" spans="1:12" ht="17.25">
      <c r="A4" s="52" t="s">
        <v>122</v>
      </c>
      <c r="B4" s="52"/>
      <c r="C4" s="52"/>
      <c r="D4" s="52"/>
      <c r="E4" s="61"/>
      <c r="F4" s="61"/>
      <c r="G4" s="61"/>
      <c r="H4" s="61"/>
      <c r="I4" s="61"/>
      <c r="J4" s="61"/>
      <c r="K4" s="61"/>
      <c r="L4" s="61"/>
    </row>
    <row r="6" spans="1:12" ht="15.75" customHeight="1">
      <c r="A6" s="85" t="s">
        <v>57</v>
      </c>
      <c r="B6" s="85" t="s">
        <v>60</v>
      </c>
      <c r="C6" s="85" t="s">
        <v>46</v>
      </c>
      <c r="D6" s="82" t="s">
        <v>33</v>
      </c>
    </row>
    <row r="7" spans="1:12" ht="15.75" customHeight="1">
      <c r="A7" s="85"/>
      <c r="B7" s="85"/>
      <c r="C7" s="85"/>
      <c r="D7" s="82"/>
    </row>
    <row r="8" spans="1:12">
      <c r="A8" s="18"/>
      <c r="B8" s="18"/>
      <c r="C8" s="18"/>
      <c r="D8" s="18"/>
    </row>
    <row r="9" spans="1:12" ht="15">
      <c r="A9" s="6" t="s">
        <v>1</v>
      </c>
      <c r="B9" s="49">
        <v>76</v>
      </c>
      <c r="C9" s="49">
        <v>154</v>
      </c>
      <c r="D9" s="49">
        <f t="shared" ref="D9:D24" si="0">SUM(B9:C9)</f>
        <v>230</v>
      </c>
      <c r="E9" s="46" t="s">
        <v>79</v>
      </c>
    </row>
    <row r="10" spans="1:12" ht="15">
      <c r="A10" s="7" t="s">
        <v>2</v>
      </c>
      <c r="B10" s="32">
        <v>38</v>
      </c>
      <c r="C10" s="32">
        <v>125</v>
      </c>
      <c r="D10" s="32">
        <f t="shared" si="0"/>
        <v>163</v>
      </c>
      <c r="E10" s="46" t="s">
        <v>80</v>
      </c>
    </row>
    <row r="11" spans="1:12" ht="15">
      <c r="A11" s="6" t="s">
        <v>3</v>
      </c>
      <c r="B11" s="49">
        <v>198</v>
      </c>
      <c r="C11" s="49">
        <v>31</v>
      </c>
      <c r="D11" s="49">
        <f t="shared" si="0"/>
        <v>229</v>
      </c>
      <c r="E11" s="46" t="s">
        <v>81</v>
      </c>
    </row>
    <row r="12" spans="1:12" ht="15">
      <c r="A12" s="7" t="s">
        <v>4</v>
      </c>
      <c r="B12" s="32">
        <v>40</v>
      </c>
      <c r="C12" s="32">
        <v>20</v>
      </c>
      <c r="D12" s="32">
        <f t="shared" si="0"/>
        <v>60</v>
      </c>
      <c r="E12" s="46" t="s">
        <v>82</v>
      </c>
    </row>
    <row r="13" spans="1:12" ht="15">
      <c r="A13" s="6" t="s">
        <v>7</v>
      </c>
      <c r="B13" s="49">
        <v>170</v>
      </c>
      <c r="C13" s="49">
        <v>86</v>
      </c>
      <c r="D13" s="49">
        <f t="shared" si="0"/>
        <v>256</v>
      </c>
      <c r="E13" s="46" t="s">
        <v>83</v>
      </c>
    </row>
    <row r="14" spans="1:12" ht="15">
      <c r="A14" s="7" t="s">
        <v>8</v>
      </c>
      <c r="B14" s="32">
        <v>47</v>
      </c>
      <c r="C14" s="32">
        <v>139</v>
      </c>
      <c r="D14" s="32">
        <f t="shared" si="0"/>
        <v>186</v>
      </c>
      <c r="E14" s="46" t="s">
        <v>84</v>
      </c>
    </row>
    <row r="15" spans="1:12" ht="15">
      <c r="A15" s="6" t="s">
        <v>5</v>
      </c>
      <c r="B15" s="49">
        <v>47</v>
      </c>
      <c r="C15" s="49">
        <v>202</v>
      </c>
      <c r="D15" s="49">
        <f t="shared" si="0"/>
        <v>249</v>
      </c>
      <c r="E15" s="46" t="s">
        <v>85</v>
      </c>
    </row>
    <row r="16" spans="1:12" ht="15">
      <c r="A16" s="7" t="s">
        <v>6</v>
      </c>
      <c r="B16" s="32">
        <v>44</v>
      </c>
      <c r="C16" s="32">
        <v>20</v>
      </c>
      <c r="D16" s="32">
        <f t="shared" si="0"/>
        <v>64</v>
      </c>
      <c r="E16" s="46" t="s">
        <v>86</v>
      </c>
    </row>
    <row r="17" spans="1:5" ht="15">
      <c r="A17" s="6" t="s">
        <v>9</v>
      </c>
      <c r="B17" s="49">
        <v>640</v>
      </c>
      <c r="C17" s="49">
        <v>3330</v>
      </c>
      <c r="D17" s="49">
        <f t="shared" si="0"/>
        <v>3970</v>
      </c>
      <c r="E17" s="46" t="s">
        <v>87</v>
      </c>
    </row>
    <row r="18" spans="1:5" ht="15">
      <c r="A18" s="7" t="s">
        <v>10</v>
      </c>
      <c r="B18" s="32">
        <v>25</v>
      </c>
      <c r="C18" s="32">
        <v>105</v>
      </c>
      <c r="D18" s="32">
        <f t="shared" si="0"/>
        <v>130</v>
      </c>
      <c r="E18" s="46" t="s">
        <v>88</v>
      </c>
    </row>
    <row r="19" spans="1:5" ht="15">
      <c r="A19" s="6" t="s">
        <v>32</v>
      </c>
      <c r="B19" s="49">
        <v>63</v>
      </c>
      <c r="C19" s="49">
        <v>232</v>
      </c>
      <c r="D19" s="49">
        <f t="shared" si="0"/>
        <v>295</v>
      </c>
      <c r="E19" s="46" t="s">
        <v>89</v>
      </c>
    </row>
    <row r="20" spans="1:5" ht="15">
      <c r="A20" s="7" t="s">
        <v>11</v>
      </c>
      <c r="B20" s="32">
        <v>146</v>
      </c>
      <c r="C20" s="32">
        <v>502</v>
      </c>
      <c r="D20" s="32">
        <f t="shared" si="0"/>
        <v>648</v>
      </c>
      <c r="E20" s="46" t="s">
        <v>90</v>
      </c>
    </row>
    <row r="21" spans="1:5" ht="15">
      <c r="A21" s="6" t="s">
        <v>12</v>
      </c>
      <c r="B21" s="49">
        <v>75</v>
      </c>
      <c r="C21" s="49">
        <v>190</v>
      </c>
      <c r="D21" s="49">
        <f t="shared" si="0"/>
        <v>265</v>
      </c>
      <c r="E21" s="46" t="s">
        <v>91</v>
      </c>
    </row>
    <row r="22" spans="1:5" ht="15">
      <c r="A22" s="7" t="s">
        <v>13</v>
      </c>
      <c r="B22" s="32">
        <v>43</v>
      </c>
      <c r="C22" s="32">
        <v>390</v>
      </c>
      <c r="D22" s="32">
        <f t="shared" si="0"/>
        <v>433</v>
      </c>
      <c r="E22" s="46" t="s">
        <v>92</v>
      </c>
    </row>
    <row r="23" spans="1:5" ht="15">
      <c r="A23" s="6" t="s">
        <v>14</v>
      </c>
      <c r="B23" s="49">
        <v>162</v>
      </c>
      <c r="C23" s="49">
        <v>1104</v>
      </c>
      <c r="D23" s="49">
        <f t="shared" si="0"/>
        <v>1266</v>
      </c>
      <c r="E23" s="46" t="s">
        <v>93</v>
      </c>
    </row>
    <row r="24" spans="1:5" ht="15">
      <c r="A24" s="7" t="s">
        <v>15</v>
      </c>
      <c r="B24" s="32">
        <v>114</v>
      </c>
      <c r="C24" s="32">
        <v>365</v>
      </c>
      <c r="D24" s="32">
        <f t="shared" si="0"/>
        <v>479</v>
      </c>
      <c r="E24" s="46" t="s">
        <v>94</v>
      </c>
    </row>
    <row r="25" spans="1:5" ht="15">
      <c r="A25" s="6" t="s">
        <v>16</v>
      </c>
      <c r="B25" s="49">
        <v>42</v>
      </c>
      <c r="C25" s="49">
        <v>139</v>
      </c>
      <c r="D25" s="49">
        <f t="shared" ref="D25:D40" si="1">SUM(B25:C25)</f>
        <v>181</v>
      </c>
      <c r="E25" s="46" t="s">
        <v>95</v>
      </c>
    </row>
    <row r="26" spans="1:5" ht="12.75" customHeight="1">
      <c r="A26" s="7" t="s">
        <v>17</v>
      </c>
      <c r="B26" s="32">
        <v>52</v>
      </c>
      <c r="C26" s="32">
        <v>55</v>
      </c>
      <c r="D26" s="32">
        <f t="shared" si="1"/>
        <v>107</v>
      </c>
      <c r="E26" s="46" t="s">
        <v>96</v>
      </c>
    </row>
    <row r="27" spans="1:5" ht="15">
      <c r="A27" s="6" t="s">
        <v>18</v>
      </c>
      <c r="B27" s="49">
        <v>84</v>
      </c>
      <c r="C27" s="49">
        <v>341</v>
      </c>
      <c r="D27" s="49">
        <f t="shared" si="1"/>
        <v>425</v>
      </c>
      <c r="E27" s="46" t="s">
        <v>97</v>
      </c>
    </row>
    <row r="28" spans="1:5" ht="15">
      <c r="A28" s="7" t="s">
        <v>19</v>
      </c>
      <c r="B28" s="32">
        <v>174</v>
      </c>
      <c r="C28" s="32">
        <v>67</v>
      </c>
      <c r="D28" s="32">
        <f t="shared" si="1"/>
        <v>241</v>
      </c>
      <c r="E28" s="46" t="s">
        <v>98</v>
      </c>
    </row>
    <row r="29" spans="1:5" ht="15">
      <c r="A29" s="6" t="s">
        <v>20</v>
      </c>
      <c r="B29" s="49">
        <v>104</v>
      </c>
      <c r="C29" s="49">
        <v>315</v>
      </c>
      <c r="D29" s="49">
        <f t="shared" si="1"/>
        <v>419</v>
      </c>
      <c r="E29" s="46" t="s">
        <v>99</v>
      </c>
    </row>
    <row r="30" spans="1:5" ht="15">
      <c r="A30" s="7" t="s">
        <v>21</v>
      </c>
      <c r="B30" s="32">
        <v>51</v>
      </c>
      <c r="C30" s="32">
        <v>180</v>
      </c>
      <c r="D30" s="32">
        <f t="shared" si="1"/>
        <v>231</v>
      </c>
      <c r="E30" s="46" t="s">
        <v>100</v>
      </c>
    </row>
    <row r="31" spans="1:5" ht="15">
      <c r="A31" s="6" t="s">
        <v>22</v>
      </c>
      <c r="B31" s="49">
        <v>930</v>
      </c>
      <c r="C31" s="49">
        <v>133</v>
      </c>
      <c r="D31" s="49">
        <f t="shared" si="1"/>
        <v>1063</v>
      </c>
      <c r="E31" s="46" t="s">
        <v>101</v>
      </c>
    </row>
    <row r="32" spans="1:5" ht="15">
      <c r="A32" s="7" t="s">
        <v>23</v>
      </c>
      <c r="B32" s="32">
        <v>66</v>
      </c>
      <c r="C32" s="32">
        <v>151</v>
      </c>
      <c r="D32" s="32">
        <f t="shared" si="1"/>
        <v>217</v>
      </c>
      <c r="E32" s="46" t="s">
        <v>102</v>
      </c>
    </row>
    <row r="33" spans="1:5" ht="15">
      <c r="A33" s="6" t="s">
        <v>24</v>
      </c>
      <c r="B33" s="49">
        <v>87</v>
      </c>
      <c r="C33" s="49">
        <v>269</v>
      </c>
      <c r="D33" s="49">
        <f t="shared" si="1"/>
        <v>356</v>
      </c>
      <c r="E33" s="46" t="s">
        <v>103</v>
      </c>
    </row>
    <row r="34" spans="1:5" ht="15">
      <c r="A34" s="7" t="s">
        <v>25</v>
      </c>
      <c r="B34" s="32">
        <v>35</v>
      </c>
      <c r="C34" s="32">
        <v>103</v>
      </c>
      <c r="D34" s="32">
        <f t="shared" si="1"/>
        <v>138</v>
      </c>
      <c r="E34" s="46" t="s">
        <v>104</v>
      </c>
    </row>
    <row r="35" spans="1:5" ht="15">
      <c r="A35" s="6" t="s">
        <v>26</v>
      </c>
      <c r="B35" s="49">
        <v>46</v>
      </c>
      <c r="C35" s="49">
        <v>33</v>
      </c>
      <c r="D35" s="49">
        <f t="shared" si="1"/>
        <v>79</v>
      </c>
      <c r="E35" s="46" t="s">
        <v>105</v>
      </c>
    </row>
    <row r="36" spans="1:5" ht="15">
      <c r="A36" s="7" t="s">
        <v>27</v>
      </c>
      <c r="B36" s="32">
        <v>17</v>
      </c>
      <c r="C36" s="32">
        <v>36</v>
      </c>
      <c r="D36" s="32">
        <f t="shared" si="1"/>
        <v>53</v>
      </c>
      <c r="E36" s="46" t="s">
        <v>106</v>
      </c>
    </row>
    <row r="37" spans="1:5" ht="15">
      <c r="A37" s="6" t="s">
        <v>28</v>
      </c>
      <c r="B37" s="49">
        <v>25</v>
      </c>
      <c r="C37" s="49">
        <v>126</v>
      </c>
      <c r="D37" s="49">
        <f t="shared" si="1"/>
        <v>151</v>
      </c>
      <c r="E37" s="46" t="s">
        <v>107</v>
      </c>
    </row>
    <row r="38" spans="1:5" ht="15">
      <c r="A38" s="7" t="s">
        <v>29</v>
      </c>
      <c r="B38" s="32">
        <v>114</v>
      </c>
      <c r="C38" s="32">
        <v>323</v>
      </c>
      <c r="D38" s="32">
        <f t="shared" si="1"/>
        <v>437</v>
      </c>
      <c r="E38" s="46" t="s">
        <v>108</v>
      </c>
    </row>
    <row r="39" spans="1:5" ht="15">
      <c r="A39" s="6" t="s">
        <v>30</v>
      </c>
      <c r="B39" s="49">
        <v>109</v>
      </c>
      <c r="C39" s="49">
        <v>133</v>
      </c>
      <c r="D39" s="49">
        <f t="shared" si="1"/>
        <v>242</v>
      </c>
      <c r="E39" s="46" t="s">
        <v>109</v>
      </c>
    </row>
    <row r="40" spans="1:5" ht="15">
      <c r="A40" s="7" t="s">
        <v>31</v>
      </c>
      <c r="B40" s="32">
        <v>31</v>
      </c>
      <c r="C40" s="32">
        <v>74</v>
      </c>
      <c r="D40" s="32">
        <f t="shared" si="1"/>
        <v>105</v>
      </c>
      <c r="E40" s="46" t="s">
        <v>110</v>
      </c>
    </row>
    <row r="41" spans="1:5">
      <c r="A41" s="18"/>
      <c r="B41" s="20"/>
      <c r="C41" s="20"/>
      <c r="D41" s="20"/>
    </row>
    <row r="42" spans="1:5" ht="15.75">
      <c r="A42" s="17" t="s">
        <v>61</v>
      </c>
      <c r="B42" s="2">
        <f>B9+B10+B11+B12+B13+B14+B15+B16+B17+B18+B19+B20+B21+B22+B23+B24+B25+B26+B27+B28+B29+B30+B31+B32+B33+B34+B35+B36+B37+B38+B39+B40</f>
        <v>3895</v>
      </c>
      <c r="C42" s="2">
        <f>C9+C10+C11+C12+C13+C14+C15+C16+C17+C18+C19+C20+C21+C22+C23+C24+C25+C26+C27+C28+C29+C30+C31+C32+C33+C34+C35+C36+C37+C38+C39+C40</f>
        <v>9473</v>
      </c>
      <c r="D42" s="2">
        <f>D9+D10+D11+D12+D13+D14+D15+D16+D17+D18+D19+D20+D21+D22+D23+D24+D25+D26+D27+D28+D29+D30+D31+D32+D33+D34+D35+D36+D37+D38+D39+D40</f>
        <v>13368</v>
      </c>
    </row>
    <row r="43" spans="1:5">
      <c r="B43" s="50">
        <f>B42*100/$D$42</f>
        <v>29.136744464392578</v>
      </c>
      <c r="C43" s="50">
        <f>C42*100/$D$42</f>
        <v>70.863255535607422</v>
      </c>
      <c r="D43" s="50">
        <f>SUM(B43:C43)</f>
        <v>100</v>
      </c>
    </row>
  </sheetData>
  <mergeCells count="4">
    <mergeCell ref="C6:C7"/>
    <mergeCell ref="D6:D7"/>
    <mergeCell ref="A6:A7"/>
    <mergeCell ref="B6:B7"/>
  </mergeCells>
  <phoneticPr fontId="0" type="noConversion"/>
  <printOptions horizontalCentered="1"/>
  <pageMargins left="0.75" right="0.75" top="0.55000000000000004" bottom="1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3.1.1</vt:lpstr>
      <vt:lpstr>3.1.2</vt:lpstr>
      <vt:lpstr>3.1.3</vt:lpstr>
      <vt:lpstr>3.1.4</vt:lpstr>
      <vt:lpstr>3.1.5</vt:lpstr>
      <vt:lpstr>3.1.6</vt:lpstr>
      <vt:lpstr>3.1.7</vt:lpstr>
      <vt:lpstr>3.1.8</vt:lpstr>
      <vt:lpstr>3.2.1</vt:lpstr>
      <vt:lpstr>3.3.1</vt:lpstr>
      <vt:lpstr>3.4.1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mgomezlo</dc:creator>
  <cp:lastModifiedBy>mflorviv</cp:lastModifiedBy>
  <cp:lastPrinted>2011-02-04T19:44:39Z</cp:lastPrinted>
  <dcterms:created xsi:type="dcterms:W3CDTF">2008-04-22T18:41:03Z</dcterms:created>
  <dcterms:modified xsi:type="dcterms:W3CDTF">2012-03-09T18:51:19Z</dcterms:modified>
</cp:coreProperties>
</file>