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3980" windowHeight="7755"/>
  </bookViews>
  <sheets>
    <sheet name="4.1" sheetId="1" r:id="rId1"/>
    <sheet name="4.2" sheetId="2" r:id="rId2"/>
    <sheet name="4.3" sheetId="3" r:id="rId3"/>
  </sheets>
  <calcPr calcId="145621"/>
</workbook>
</file>

<file path=xl/calcChain.xml><?xml version="1.0" encoding="utf-8"?>
<calcChain xmlns="http://schemas.openxmlformats.org/spreadsheetml/2006/main">
  <c r="D17" i="3" l="1"/>
  <c r="E17" i="3"/>
  <c r="F17" i="3"/>
  <c r="C17" i="3"/>
  <c r="G15" i="3"/>
  <c r="I12" i="3" s="1"/>
  <c r="G7" i="3"/>
  <c r="G8" i="3"/>
  <c r="G11" i="3"/>
  <c r="I10" i="3" s="1"/>
  <c r="G13" i="3"/>
  <c r="G12" i="3"/>
  <c r="G14" i="3"/>
  <c r="G9" i="3"/>
  <c r="G10" i="3"/>
  <c r="C27" i="1"/>
  <c r="I9" i="3" l="1"/>
  <c r="I11" i="3"/>
  <c r="I8" i="3"/>
  <c r="G17" i="3"/>
  <c r="C18" i="3" s="1"/>
  <c r="E14" i="2"/>
  <c r="F8" i="2" s="1"/>
  <c r="C14" i="2"/>
  <c r="D12" i="2" s="1"/>
  <c r="I13" i="3" l="1"/>
  <c r="J8" i="3" s="1"/>
  <c r="F18" i="3"/>
  <c r="E18" i="3"/>
  <c r="D18" i="3"/>
  <c r="F12" i="2"/>
  <c r="F10" i="2"/>
  <c r="F6" i="2"/>
  <c r="D8" i="2"/>
  <c r="D6" i="2"/>
  <c r="D10" i="2"/>
  <c r="C21" i="1"/>
  <c r="C8" i="1"/>
  <c r="G18" i="3" l="1"/>
  <c r="J10" i="3"/>
  <c r="J12" i="3"/>
  <c r="J9" i="3"/>
  <c r="J11" i="3"/>
  <c r="D14" i="2"/>
  <c r="F14" i="2"/>
  <c r="C15" i="1"/>
  <c r="C31" i="1" s="1"/>
  <c r="J13" i="3" l="1"/>
  <c r="D27" i="1"/>
  <c r="D21" i="1"/>
  <c r="D29" i="1"/>
  <c r="D15" i="1"/>
  <c r="D8" i="1"/>
  <c r="D31" i="1" l="1"/>
</calcChain>
</file>

<file path=xl/sharedStrings.xml><?xml version="1.0" encoding="utf-8"?>
<sst xmlns="http://schemas.openxmlformats.org/spreadsheetml/2006/main" count="92" uniqueCount="68">
  <si>
    <t>Vehículo</t>
  </si>
  <si>
    <t>Clase</t>
  </si>
  <si>
    <t>%</t>
  </si>
  <si>
    <t>Unidades motrices</t>
  </si>
  <si>
    <t>Camión de dos ejes</t>
  </si>
  <si>
    <t>C2</t>
  </si>
  <si>
    <t>Tractocamión de dos ejes</t>
  </si>
  <si>
    <t>T2</t>
  </si>
  <si>
    <t>Tractocamión de tres ejes</t>
  </si>
  <si>
    <t>T3</t>
  </si>
  <si>
    <t>Otros</t>
  </si>
  <si>
    <t>Unidades de arrastre</t>
  </si>
  <si>
    <t>Semirremolque de un eje</t>
  </si>
  <si>
    <t>S1</t>
  </si>
  <si>
    <t>Semirremolque de dos ejes</t>
  </si>
  <si>
    <t>S2</t>
  </si>
  <si>
    <t>Semirremolque de tres ejes</t>
  </si>
  <si>
    <t>S3</t>
  </si>
  <si>
    <t>Semirremolque de cuatro ejes</t>
  </si>
  <si>
    <t>S4</t>
  </si>
  <si>
    <t>Semirremolque de cinco ejes</t>
  </si>
  <si>
    <t>S5</t>
  </si>
  <si>
    <t>Semirremolques</t>
  </si>
  <si>
    <t>Remolque de dos ejes</t>
  </si>
  <si>
    <t>R2</t>
  </si>
  <si>
    <t>Remolque de tres ejes</t>
  </si>
  <si>
    <t>R3</t>
  </si>
  <si>
    <t>Remolque de cuatro ejes</t>
  </si>
  <si>
    <t>R4</t>
  </si>
  <si>
    <t>Remolque de cinco ejes</t>
  </si>
  <si>
    <t>R5</t>
  </si>
  <si>
    <t>Remolque de seis ejes</t>
  </si>
  <si>
    <t>R6</t>
  </si>
  <si>
    <t>Remolques</t>
  </si>
  <si>
    <t>Grúas industriales</t>
  </si>
  <si>
    <t>GI</t>
  </si>
  <si>
    <t>Total</t>
  </si>
  <si>
    <t xml:space="preserve">Camión de tres </t>
  </si>
  <si>
    <t xml:space="preserve">C3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</si>
  <si>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</si>
  <si>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</si>
  <si>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</si>
  <si>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</si>
  <si>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</si>
  <si>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</si>
  <si>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</si>
  <si>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</si>
  <si>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</si>
  <si>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</si>
  <si>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</si>
  <si>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Mas de 100</t>
  </si>
  <si>
    <t>Total General</t>
  </si>
  <si>
    <t>C3</t>
  </si>
  <si>
    <t>Camión de tres ejes</t>
  </si>
  <si>
    <t>Baja California</t>
  </si>
  <si>
    <t>Distrito Federal</t>
  </si>
  <si>
    <t>Quintana Roo</t>
  </si>
  <si>
    <t>Camiones</t>
  </si>
  <si>
    <t>Tractocamiones</t>
  </si>
  <si>
    <t>total</t>
  </si>
  <si>
    <t>Total Nacional</t>
  </si>
  <si>
    <t>S</t>
  </si>
  <si>
    <t>R</t>
  </si>
  <si>
    <t>4.3 Parque Vehicular de Arrendamiento del Autotransporte de Carga por Clase de Vehículo y Entidad Federativa</t>
  </si>
  <si>
    <t xml:space="preserve">4.1 Parque Vehicular de Arrendamiento del Autotransporte Carga </t>
  </si>
  <si>
    <t xml:space="preserve">4.2 Estructura Empresarial de Arrendamiento del Autotransporte Carga  </t>
  </si>
  <si>
    <t>Aguascalientes</t>
  </si>
  <si>
    <t>4.  Arrendamiento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</si>
</sst>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2">
    <xf numFmtId="0" fontId="0" fillId="0" borderId="0" xfId="0"/>
    <xf numFmtId="0" fontId="18" fillId="0" borderId="0" xfId="0" applyFont="1"/>
    <xf numFmtId="0" fontId="19" fillId="17" borderId="0" xfId="26" applyFont="1" applyAlignment="1">
      <alignment horizontal="center" vertical="center" wrapText="1"/>
    </xf>
    <xf numFmtId="3" fontId="19" fillId="17" borderId="0" xfId="26" applyNumberFormat="1" applyFont="1" applyAlignment="1">
      <alignment horizontal="center" vertical="center" wrapText="1"/>
    </xf>
    <xf numFmtId="164" fontId="19" fillId="17" borderId="0" xfId="26" applyNumberFormat="1" applyFont="1" applyAlignment="1">
      <alignment horizontal="center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0" fontId="16" fillId="19" borderId="0" xfId="28" applyFont="1" applyAlignment="1">
      <alignment horizontal="center"/>
    </xf>
    <xf numFmtId="3" fontId="16" fillId="19" borderId="0" xfId="28" applyNumberFormat="1" applyFont="1" applyAlignment="1">
      <alignment horizontal="center"/>
    </xf>
    <xf numFmtId="164" fontId="16" fillId="19" borderId="0" xfId="28" applyNumberFormat="1" applyFont="1" applyAlignment="1">
      <alignment horizontal="center"/>
    </xf>
    <xf numFmtId="1" fontId="17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21" fillId="33" borderId="0" xfId="0" applyFont="1" applyFill="1"/>
    <xf numFmtId="0" fontId="19" fillId="17" borderId="0" xfId="26" applyFont="1" applyAlignment="1">
      <alignment horizontal="center"/>
    </xf>
    <xf numFmtId="3" fontId="19" fillId="17" borderId="0" xfId="26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23" fillId="35" borderId="0" xfId="0" applyFont="1" applyFill="1" applyBorder="1"/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0" fontId="24" fillId="35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4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35" borderId="0" xfId="0" applyFont="1" applyFill="1" applyAlignment="1">
      <alignment horizontal="center"/>
    </xf>
    <xf numFmtId="3" fontId="0" fillId="35" borderId="0" xfId="0" applyNumberFormat="1" applyFill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21" fillId="33" borderId="0" xfId="0" applyFont="1" applyFill="1" applyAlignment="1">
      <alignment horizontal="center"/>
    </xf>
    <xf numFmtId="0" fontId="16" fillId="35" borderId="0" xfId="0" applyFont="1" applyFill="1"/>
    <xf numFmtId="0" fontId="16" fillId="0" borderId="0" xfId="0" applyFont="1"/>
    <xf numFmtId="0" fontId="0" fillId="0" borderId="0" xfId="0" applyFont="1"/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13" fillId="34" borderId="0" xfId="0" applyFont="1" applyFill="1" applyAlignment="1">
      <alignment horizontal="center" vertical="center"/>
    </xf>
    <xf numFmtId="0" fontId="13" fillId="34" borderId="0" xfId="0" applyFont="1" applyFill="1" applyAlignment="1">
      <alignment horizontal="center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Neutral" xfId="8" builtinId="28" customBuiltin="1"/>
    <cellStyle name="Normal" xfId="0" builtinId="0"/>
    <cellStyle name="Normal 2" xfId="42"/>
    <cellStyle name="Normal 2 2" xfId="44"/>
    <cellStyle name="Normal 3" xfId="45"/>
    <cellStyle name="Normal 4" xfId="46"/>
    <cellStyle name="Normal 4 2" xfId="47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Arrendamiento del Autotransporte de Carga</a:t>
            </a:r>
          </a:p>
          <a:p>
            <a:pPr>
              <a:defRPr lang="es-ES" sz="1200"/>
            </a:pPr>
            <a:r>
              <a:rPr lang="es-ES" sz="1200" baseline="0"/>
              <a:t> </a:t>
            </a:r>
            <a:r>
              <a:rPr lang="es-ES" sz="1200" b="1" i="0" u="none" strike="noStrike" baseline="0">
                <a:effectLst/>
              </a:rPr>
              <a:t>Participación del Parque Vehicular  </a:t>
            </a:r>
            <a:r>
              <a:rPr lang="es-ES" sz="1200" baseline="0"/>
              <a:t>por Clase 2013</a:t>
            </a:r>
            <a:endParaRPr lang="es-ES" sz="1200"/>
          </a:p>
        </c:rich>
      </c:tx>
      <c:layout>
        <c:manualLayout>
          <c:xMode val="edge"/>
          <c:yMode val="edge"/>
          <c:x val="0.122277777777777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844269466313E-2"/>
          <c:y val="0.17129629629629686"/>
          <c:w val="0.49166666666666747"/>
          <c:h val="0.8194444444444446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9.6234033245844272E-2"/>
                  <c:y val="7.599801549196594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1604615048118985"/>
                  <c:y val="-8.769476986108443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71%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('4.1'!$A$8,'4.1'!$A$15)</c:f>
              <c:strCache>
                <c:ptCount val="2"/>
                <c:pt idx="0">
                  <c:v>Unidades motrices</c:v>
                </c:pt>
                <c:pt idx="1">
                  <c:v>Unidades de arrastre</c:v>
                </c:pt>
              </c:strCache>
            </c:strRef>
          </c:cat>
          <c:val>
            <c:numRef>
              <c:f>('4.1'!$D$8,'4.1'!$D$15)</c:f>
              <c:numCache>
                <c:formatCode>0.0</c:formatCode>
                <c:ptCount val="2"/>
                <c:pt idx="0">
                  <c:v>28.743525910664719</c:v>
                </c:pt>
                <c:pt idx="1">
                  <c:v>71.256474089335271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Arrendamiento del Autotransporte de Carga </a:t>
            </a:r>
          </a:p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/>
              <a:t>Estructura Empresarial 2013</a:t>
            </a:r>
          </a:p>
        </c:rich>
      </c:tx>
      <c:layout>
        <c:manualLayout>
          <c:xMode val="edge"/>
          <c:yMode val="edge"/>
          <c:x val="0.215977344937146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56E-2"/>
          <c:y val="0.13063063063063063"/>
          <c:w val="0.8815517139304957"/>
          <c:h val="0.6979655245796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('4.2'!$C$6,'4.2'!$C$8,'4.2'!$C$10,'4.2'!$C$12)</c:f>
              <c:numCache>
                <c:formatCode>#,##0</c:formatCode>
                <c:ptCount val="4"/>
                <c:pt idx="0">
                  <c:v>31</c:v>
                </c:pt>
                <c:pt idx="1">
                  <c:v>31</c:v>
                </c:pt>
                <c:pt idx="2">
                  <c:v>14</c:v>
                </c:pt>
                <c:pt idx="3">
                  <c:v>32</c:v>
                </c:pt>
              </c:numCache>
            </c:numRef>
          </c:val>
        </c:ser>
        <c:ser>
          <c:idx val="1"/>
          <c:order val="1"/>
          <c:tx>
            <c:strRef>
              <c:f>'4.2'!$E$4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('4.2'!$E$6,'4.2'!$E$8,'4.2'!$E$10,'4.2'!$E$12)</c:f>
              <c:numCache>
                <c:formatCode>#,##0</c:formatCode>
                <c:ptCount val="4"/>
                <c:pt idx="0">
                  <c:v>70</c:v>
                </c:pt>
                <c:pt idx="1">
                  <c:v>445</c:v>
                </c:pt>
                <c:pt idx="2">
                  <c:v>802</c:v>
                </c:pt>
                <c:pt idx="3">
                  <c:v>33630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0720768"/>
        <c:axId val="30722304"/>
      </c:barChart>
      <c:catAx>
        <c:axId val="30720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30722304"/>
        <c:crosses val="autoZero"/>
        <c:auto val="1"/>
        <c:lblAlgn val="ctr"/>
        <c:lblOffset val="100"/>
        <c:noMultiLvlLbl val="0"/>
      </c:catAx>
      <c:valAx>
        <c:axId val="30722304"/>
        <c:scaling>
          <c:orientation val="minMax"/>
          <c:max val="3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0720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7"/>
          <c:y val="0.91854543519897969"/>
          <c:w val="0.30674876166795051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Arrendamiento del Autotransporte de Carga </a:t>
            </a:r>
          </a:p>
          <a:p>
            <a:pPr>
              <a:defRPr lang="es-ES" sz="1050"/>
            </a:pPr>
            <a:r>
              <a:rPr lang="es-ES" sz="1050" b="1" i="0" baseline="0"/>
              <a:t>Participación de las Empresas en la Estructura Empresarial  2013</a:t>
            </a:r>
          </a:p>
        </c:rich>
      </c:tx>
      <c:layout>
        <c:manualLayout>
          <c:xMode val="edge"/>
          <c:yMode val="edge"/>
          <c:x val="8.2986001749781282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2222222222222221"/>
          <c:w val="0.46666666666666723"/>
          <c:h val="0.7777777777777789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28.5%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28.5%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('4.2'!$D$6,'4.2'!$D$8,'4.2'!$D$10,'4.2'!$D$12)</c:f>
              <c:numCache>
                <c:formatCode>#,##0.0</c:formatCode>
                <c:ptCount val="4"/>
                <c:pt idx="0">
                  <c:v>28.703703703703702</c:v>
                </c:pt>
                <c:pt idx="1">
                  <c:v>28.703703703703702</c:v>
                </c:pt>
                <c:pt idx="2">
                  <c:v>12.962962962962964</c:v>
                </c:pt>
                <c:pt idx="3">
                  <c:v>29.62962962962963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23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/>
            </a:pPr>
            <a:r>
              <a:rPr lang="es-ES" sz="1000" b="1" i="0" baseline="0">
                <a:effectLst/>
              </a:rPr>
              <a:t>Arrendamiento del Autotransporte de Carga</a:t>
            </a:r>
            <a:endParaRPr lang="es-MX" sz="1000">
              <a:effectLst/>
            </a:endParaRPr>
          </a:p>
          <a:p>
            <a:pPr>
              <a:defRPr lang="es-ES" sz="1000"/>
            </a:pPr>
            <a:r>
              <a:rPr lang="es-ES" sz="1000" b="1" i="0" baseline="0">
                <a:effectLst/>
              </a:rPr>
              <a:t> Participación de l</a:t>
            </a:r>
            <a:r>
              <a:rPr lang="es-MX" sz="1000" b="1" i="0" baseline="0">
                <a:effectLst/>
              </a:rPr>
              <a:t>os Vehículos</a:t>
            </a:r>
            <a:r>
              <a:rPr lang="es-ES" sz="1000" b="1" i="0" baseline="0">
                <a:effectLst/>
              </a:rPr>
              <a:t> en la Estructura Empresarial  2013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21874890638670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31481481481481627"/>
          <c:w val="0.41111111111111109"/>
          <c:h val="0.68518518518518523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34"/>
            <c:spPr>
              <a:solidFill>
                <a:schemeClr val="accent3">
                  <a:alpha val="97000"/>
                </a:schemeClr>
              </a:solidFill>
              <a:ln w="22225"/>
            </c:spPr>
          </c:dPt>
          <c:dPt>
            <c:idx val="1"/>
            <c:bubble3D val="0"/>
            <c:explosion val="25"/>
            <c:spPr>
              <a:solidFill>
                <a:schemeClr val="accent6"/>
              </a:solidFill>
            </c:spPr>
          </c:dPt>
          <c:dPt>
            <c:idx val="2"/>
            <c:bubble3D val="0"/>
            <c:explosion val="34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6.8502843394575672E-2"/>
                  <c:y val="1.98549139690872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329177602799665E-2"/>
                  <c:y val="-3.99001166520851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6015748031496074E-2"/>
                  <c:y val="3.8337707786526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('4.2'!$F$6,'4.2'!$F$8,'4.2'!$F$10,'4.2'!$F$12)</c:f>
              <c:numCache>
                <c:formatCode>#,##0.0</c:formatCode>
                <c:ptCount val="4"/>
                <c:pt idx="0">
                  <c:v>0.20030331645062524</c:v>
                </c:pt>
                <c:pt idx="1">
                  <c:v>1.2733567974361175</c:v>
                </c:pt>
                <c:pt idx="2">
                  <c:v>2.2949037113343063</c:v>
                </c:pt>
                <c:pt idx="3">
                  <c:v>96.231436174778949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7"/>
          <c:y val="0.36034339457567832"/>
          <c:w val="0.23716535433070871"/>
          <c:h val="0.3348687664042004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600" b="1" i="0" baseline="0">
                <a:effectLst/>
              </a:rPr>
              <a:t> </a:t>
            </a:r>
            <a:r>
              <a:rPr lang="es-ES" sz="1050" b="1" i="0" baseline="0">
                <a:effectLst/>
              </a:rPr>
              <a:t>Arrendamiento </a:t>
            </a:r>
            <a:r>
              <a:rPr lang="es-MX" sz="1050" b="1" i="0" baseline="0">
                <a:effectLst/>
              </a:rPr>
              <a:t>del </a:t>
            </a:r>
            <a:r>
              <a:rPr lang="es-ES" sz="1050" b="1" i="0" baseline="0">
                <a:effectLst/>
              </a:rPr>
              <a:t> Autotransporte de Carga</a:t>
            </a: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</a:t>
            </a:r>
            <a:r>
              <a:rPr lang="es-ES" sz="1050"/>
              <a:t>del Parque Vehicular </a:t>
            </a:r>
            <a:r>
              <a:rPr lang="es-ES" sz="1050" baseline="0"/>
              <a:t>por Clase de Vehículo 2013</a:t>
            </a:r>
            <a:endParaRPr lang="es-ES" sz="1050"/>
          </a:p>
        </c:rich>
      </c:tx>
      <c:layout>
        <c:manualLayout>
          <c:xMode val="edge"/>
          <c:yMode val="edge"/>
          <c:x val="7.9347331583552075E-2"/>
          <c:y val="4.629629629629629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91732283464554"/>
          <c:y val="0.19907407407407407"/>
          <c:w val="0.46388888888888996"/>
          <c:h val="0.7731481481481492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3"/>
            <c:spPr>
              <a:solidFill>
                <a:schemeClr val="accent5"/>
              </a:solidFill>
            </c:spPr>
          </c:dPt>
          <c:dPt>
            <c:idx val="1"/>
            <c:bubble3D val="0"/>
            <c:explosion val="11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4"/>
              </a:solidFill>
            </c:spPr>
          </c:dPt>
          <c:dPt>
            <c:idx val="3"/>
            <c:bubble3D val="0"/>
            <c:explosion val="8"/>
            <c:spPr>
              <a:solidFill>
                <a:schemeClr val="accent3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'4.3'!$H$8:$H$12</c:f>
              <c:strCache>
                <c:ptCount val="5"/>
                <c:pt idx="0">
                  <c:v>Camiones</c:v>
                </c:pt>
                <c:pt idx="1">
                  <c:v>Tractocamiones</c:v>
                </c:pt>
                <c:pt idx="2">
                  <c:v>Remolques</c:v>
                </c:pt>
                <c:pt idx="3">
                  <c:v>Semirremolques</c:v>
                </c:pt>
                <c:pt idx="4">
                  <c:v>Otros</c:v>
                </c:pt>
              </c:strCache>
            </c:strRef>
          </c:cat>
          <c:val>
            <c:numRef>
              <c:f>'4.3'!$J$8:$J$12</c:f>
              <c:numCache>
                <c:formatCode>0.0</c:formatCode>
                <c:ptCount val="5"/>
                <c:pt idx="0">
                  <c:v>9.5258534352018778</c:v>
                </c:pt>
                <c:pt idx="1">
                  <c:v>19.177611812172717</c:v>
                </c:pt>
                <c:pt idx="2">
                  <c:v>0.52078862277162563</c:v>
                </c:pt>
                <c:pt idx="3">
                  <c:v>70.735685466563652</c:v>
                </c:pt>
                <c:pt idx="4">
                  <c:v>4.0060663290125045E-2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8961242344706919"/>
          <c:y val="0.37404017206182588"/>
          <c:w val="0.2366653543307087"/>
          <c:h val="0.33486876640420038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/>
              <a:t>Arrendamiento  del Autotransporte de Carga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</a:t>
            </a:r>
            <a:r>
              <a:rPr lang="es-ES" sz="1050" b="1" i="0" baseline="0"/>
              <a:t>por Entidad Federativa 2013</a:t>
            </a:r>
          </a:p>
        </c:rich>
      </c:tx>
      <c:layout>
        <c:manualLayout>
          <c:xMode val="edge"/>
          <c:yMode val="edge"/>
          <c:x val="0.118236220472440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7049212598425195E-2"/>
          <c:y val="0.2592592592592593"/>
          <c:w val="0.41666666666666724"/>
          <c:h val="0.6944444444444446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9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accent3"/>
              </a:solidFill>
            </c:spPr>
          </c:dPt>
          <c:dPt>
            <c:idx val="2"/>
            <c:bubble3D val="0"/>
            <c:explosion val="12"/>
          </c:dPt>
          <c:dLbls>
            <c:dLbl>
              <c:idx val="0"/>
              <c:layout>
                <c:manualLayout>
                  <c:x val="-2.1027668416447945E-2"/>
                  <c:y val="0.112934164479440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'4.3'!$D$4:$E$4</c:f>
              <c:strCache>
                <c:ptCount val="2"/>
                <c:pt idx="0">
                  <c:v>Baja California</c:v>
                </c:pt>
                <c:pt idx="1">
                  <c:v>Distrito Federal</c:v>
                </c:pt>
              </c:strCache>
            </c:strRef>
          </c:cat>
          <c:val>
            <c:numRef>
              <c:f>'4.3'!$D$18:$E$18</c:f>
              <c:numCache>
                <c:formatCode>0</c:formatCode>
                <c:ptCount val="2"/>
                <c:pt idx="0">
                  <c:v>7.1479669213380266</c:v>
                </c:pt>
                <c:pt idx="1">
                  <c:v>92.817695367270431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7576421697287836"/>
          <c:y val="0.45794947506561678"/>
          <c:w val="0.23627274715660543"/>
          <c:h val="0.17307159521726451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5</xdr:row>
      <xdr:rowOff>66675</xdr:rowOff>
    </xdr:from>
    <xdr:to>
      <xdr:col>9</xdr:col>
      <xdr:colOff>333375</xdr:colOff>
      <xdr:row>26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104775</xdr:rowOff>
    </xdr:from>
    <xdr:to>
      <xdr:col>3</xdr:col>
      <xdr:colOff>714375</xdr:colOff>
      <xdr:row>32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828675</xdr:colOff>
      <xdr:row>18</xdr:row>
      <xdr:rowOff>123825</xdr:rowOff>
    </xdr:from>
    <xdr:to>
      <xdr:col>8</xdr:col>
      <xdr:colOff>381000</xdr:colOff>
      <xdr:row>33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A49" sqref="A49"/>
    </sheetView>
  </sheetViews>
  <sheetFormatPr baseColWidth="10" defaultRowHeight="15" x14ac:dyDescent="0.25"/>
  <cols>
    <col min="1" max="1" width="36" customWidth="1"/>
    <col min="3" max="3" width="14.28515625" customWidth="1"/>
    <col min="6" max="6" width="27.85546875" customWidth="1"/>
  </cols>
  <sheetData>
    <row r="2" spans="1:7" ht="17.25" x14ac:dyDescent="0.3">
      <c r="A2" s="42" t="s">
        <v>67</v>
      </c>
    </row>
    <row r="3" spans="1:7" s="16" customFormat="1" ht="15.75" x14ac:dyDescent="0.25">
      <c r="A3" s="1"/>
    </row>
    <row r="4" spans="1:7" ht="17.25" x14ac:dyDescent="0.3">
      <c r="A4" s="42" t="s">
        <v>64</v>
      </c>
      <c r="B4" s="43"/>
      <c r="C4" s="43"/>
      <c r="D4" s="43"/>
    </row>
    <row r="6" spans="1:7" ht="31.5" x14ac:dyDescent="0.25">
      <c r="A6" s="2" t="s">
        <v>0</v>
      </c>
      <c r="B6" s="2" t="s">
        <v>1</v>
      </c>
      <c r="C6" s="3" t="s">
        <v>60</v>
      </c>
      <c r="D6" s="4" t="s">
        <v>2</v>
      </c>
    </row>
    <row r="7" spans="1:7" x14ac:dyDescent="0.25">
      <c r="A7" s="5"/>
      <c r="B7" s="6"/>
      <c r="C7" s="7"/>
      <c r="D7" s="7"/>
    </row>
    <row r="8" spans="1:7" x14ac:dyDescent="0.25">
      <c r="A8" s="8" t="s">
        <v>3</v>
      </c>
      <c r="B8" s="8"/>
      <c r="C8" s="9">
        <f>SUM(C9:C13)</f>
        <v>10045</v>
      </c>
      <c r="D8" s="10">
        <f>C8/C$31*100</f>
        <v>28.743525910664719</v>
      </c>
      <c r="F8" s="16"/>
      <c r="G8" s="16"/>
    </row>
    <row r="9" spans="1:7" x14ac:dyDescent="0.25">
      <c r="A9" s="5" t="s">
        <v>4</v>
      </c>
      <c r="B9" s="6" t="s">
        <v>5</v>
      </c>
      <c r="C9" s="7">
        <v>1345</v>
      </c>
      <c r="D9" s="11"/>
      <c r="F9" s="17"/>
      <c r="G9" s="18"/>
    </row>
    <row r="10" spans="1:7" x14ac:dyDescent="0.25">
      <c r="A10" s="5" t="s">
        <v>37</v>
      </c>
      <c r="B10" s="6" t="s">
        <v>38</v>
      </c>
      <c r="C10" s="7">
        <v>1984</v>
      </c>
      <c r="D10" s="11"/>
      <c r="F10" s="17"/>
      <c r="G10" s="18"/>
    </row>
    <row r="11" spans="1:7" x14ac:dyDescent="0.25">
      <c r="A11" s="5" t="s">
        <v>6</v>
      </c>
      <c r="B11" s="6" t="s">
        <v>7</v>
      </c>
      <c r="C11" s="7">
        <v>91</v>
      </c>
      <c r="D11" s="11"/>
      <c r="F11" s="17"/>
      <c r="G11" s="18"/>
    </row>
    <row r="12" spans="1:7" x14ac:dyDescent="0.25">
      <c r="A12" s="5" t="s">
        <v>8</v>
      </c>
      <c r="B12" s="6" t="s">
        <v>9</v>
      </c>
      <c r="C12" s="7">
        <v>6611</v>
      </c>
      <c r="D12" s="11"/>
      <c r="F12" s="17"/>
      <c r="G12" s="18"/>
    </row>
    <row r="13" spans="1:7" x14ac:dyDescent="0.25">
      <c r="A13" s="5" t="s">
        <v>10</v>
      </c>
      <c r="B13" s="6"/>
      <c r="C13" s="7">
        <v>14</v>
      </c>
      <c r="D13" s="11"/>
      <c r="F13" s="17"/>
      <c r="G13" s="18"/>
    </row>
    <row r="14" spans="1:7" x14ac:dyDescent="0.25">
      <c r="A14" s="5"/>
      <c r="B14" s="6"/>
      <c r="C14" s="7"/>
      <c r="D14" s="12"/>
      <c r="F14" s="17"/>
      <c r="G14" s="18"/>
    </row>
    <row r="15" spans="1:7" x14ac:dyDescent="0.25">
      <c r="A15" s="8" t="s">
        <v>11</v>
      </c>
      <c r="B15" s="8"/>
      <c r="C15" s="9">
        <f>C21+C27</f>
        <v>24902</v>
      </c>
      <c r="D15" s="10">
        <f>C15/C$31*100</f>
        <v>71.256474089335271</v>
      </c>
      <c r="F15" s="17"/>
      <c r="G15" s="18"/>
    </row>
    <row r="16" spans="1:7" x14ac:dyDescent="0.25">
      <c r="A16" s="5" t="s">
        <v>12</v>
      </c>
      <c r="B16" s="6" t="s">
        <v>13</v>
      </c>
      <c r="C16" s="7">
        <v>518</v>
      </c>
      <c r="D16" s="12"/>
      <c r="F16" s="17"/>
      <c r="G16" s="18"/>
    </row>
    <row r="17" spans="1:7" x14ac:dyDescent="0.25">
      <c r="A17" s="5" t="s">
        <v>14</v>
      </c>
      <c r="B17" s="6" t="s">
        <v>15</v>
      </c>
      <c r="C17" s="7">
        <v>24104</v>
      </c>
      <c r="D17" s="12"/>
      <c r="F17" s="17"/>
      <c r="G17" s="18"/>
    </row>
    <row r="18" spans="1:7" x14ac:dyDescent="0.25">
      <c r="A18" s="5" t="s">
        <v>16</v>
      </c>
      <c r="B18" s="6" t="s">
        <v>17</v>
      </c>
      <c r="C18" s="7">
        <v>98</v>
      </c>
      <c r="D18" s="12"/>
      <c r="F18" s="17"/>
      <c r="G18" s="18"/>
    </row>
    <row r="19" spans="1:7" hidden="1" x14ac:dyDescent="0.25">
      <c r="A19" s="5" t="s">
        <v>18</v>
      </c>
      <c r="B19" s="6" t="s">
        <v>19</v>
      </c>
      <c r="C19" s="7"/>
      <c r="D19" s="12"/>
      <c r="F19" s="17"/>
      <c r="G19" s="18"/>
    </row>
    <row r="20" spans="1:7" hidden="1" x14ac:dyDescent="0.25">
      <c r="A20" s="5" t="s">
        <v>20</v>
      </c>
      <c r="B20" s="6" t="s">
        <v>21</v>
      </c>
      <c r="C20" s="7"/>
      <c r="D20" s="12"/>
      <c r="F20" s="17"/>
      <c r="G20" s="18"/>
    </row>
    <row r="21" spans="1:7" x14ac:dyDescent="0.25">
      <c r="A21" s="13" t="s">
        <v>22</v>
      </c>
      <c r="B21" s="44" t="s">
        <v>61</v>
      </c>
      <c r="C21" s="7">
        <f>SUM(C16:C20)</f>
        <v>24720</v>
      </c>
      <c r="D21" s="11">
        <f>C21*100/C15</f>
        <v>99.269135009236209</v>
      </c>
      <c r="F21" s="17"/>
      <c r="G21" s="18"/>
    </row>
    <row r="22" spans="1:7" x14ac:dyDescent="0.25">
      <c r="A22" s="5" t="s">
        <v>23</v>
      </c>
      <c r="B22" s="6" t="s">
        <v>24</v>
      </c>
      <c r="C22" s="7">
        <v>182</v>
      </c>
      <c r="D22" s="12"/>
      <c r="F22" s="17"/>
      <c r="G22" s="18"/>
    </row>
    <row r="23" spans="1:7" hidden="1" x14ac:dyDescent="0.25">
      <c r="A23" s="5" t="s">
        <v>25</v>
      </c>
      <c r="B23" s="6" t="s">
        <v>26</v>
      </c>
      <c r="C23" s="7"/>
      <c r="D23" s="12"/>
    </row>
    <row r="24" spans="1:7" hidden="1" x14ac:dyDescent="0.25">
      <c r="A24" s="5" t="s">
        <v>27</v>
      </c>
      <c r="B24" s="6" t="s">
        <v>28</v>
      </c>
      <c r="C24" s="7"/>
      <c r="D24" s="12"/>
    </row>
    <row r="25" spans="1:7" hidden="1" x14ac:dyDescent="0.25">
      <c r="A25" s="5" t="s">
        <v>29</v>
      </c>
      <c r="B25" s="6" t="s">
        <v>30</v>
      </c>
      <c r="C25" s="7"/>
      <c r="D25" s="12"/>
    </row>
    <row r="26" spans="1:7" hidden="1" x14ac:dyDescent="0.25">
      <c r="A26" s="5" t="s">
        <v>31</v>
      </c>
      <c r="B26" s="6" t="s">
        <v>32</v>
      </c>
      <c r="C26" s="7"/>
      <c r="D26" s="12"/>
    </row>
    <row r="27" spans="1:7" x14ac:dyDescent="0.25">
      <c r="A27" s="13" t="s">
        <v>33</v>
      </c>
      <c r="B27" s="44" t="s">
        <v>62</v>
      </c>
      <c r="C27" s="7">
        <f>C22</f>
        <v>182</v>
      </c>
      <c r="D27" s="11">
        <f>C27*100/C15</f>
        <v>0.73086499076379408</v>
      </c>
    </row>
    <row r="28" spans="1:7" hidden="1" x14ac:dyDescent="0.25">
      <c r="A28" s="5"/>
      <c r="B28" s="6"/>
      <c r="C28" s="7"/>
      <c r="D28" s="12"/>
    </row>
    <row r="29" spans="1:7" hidden="1" x14ac:dyDescent="0.25">
      <c r="A29" s="8" t="s">
        <v>34</v>
      </c>
      <c r="B29" s="8" t="s">
        <v>35</v>
      </c>
      <c r="C29" s="9"/>
      <c r="D29" s="10">
        <f>C29/C$31*100</f>
        <v>0</v>
      </c>
    </row>
    <row r="30" spans="1:7" x14ac:dyDescent="0.25">
      <c r="A30" s="5"/>
      <c r="B30" s="6"/>
      <c r="C30" s="7"/>
      <c r="D30" s="12"/>
    </row>
    <row r="31" spans="1:7" ht="15.75" x14ac:dyDescent="0.25">
      <c r="A31" s="14" t="s">
        <v>36</v>
      </c>
      <c r="B31" s="14"/>
      <c r="C31" s="15">
        <f>C8+C15+C29</f>
        <v>34947</v>
      </c>
      <c r="D31" s="15">
        <f>D8+D15+D29</f>
        <v>99.999999999999986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F59" sqref="F59"/>
    </sheetView>
  </sheetViews>
  <sheetFormatPr baseColWidth="10" defaultRowHeight="15" x14ac:dyDescent="0.25"/>
  <cols>
    <col min="1" max="1" width="24.42578125" style="16" customWidth="1"/>
    <col min="2" max="2" width="15.140625" style="16" customWidth="1"/>
    <col min="3" max="3" width="11.42578125" style="16"/>
    <col min="4" max="4" width="10.42578125" style="16" customWidth="1"/>
    <col min="5" max="5" width="13.85546875" style="16" bestFit="1" customWidth="1"/>
    <col min="6" max="6" width="9.7109375" style="16" customWidth="1"/>
    <col min="7" max="8" width="13.7109375" style="16" bestFit="1" customWidth="1"/>
    <col min="9" max="16384" width="11.42578125" style="16"/>
  </cols>
  <sheetData>
    <row r="2" spans="1:6" ht="17.25" x14ac:dyDescent="0.3">
      <c r="A2" s="42" t="s">
        <v>65</v>
      </c>
      <c r="B2" s="43"/>
      <c r="C2" s="43"/>
      <c r="D2" s="43"/>
      <c r="E2" s="43"/>
    </row>
    <row r="3" spans="1:6" ht="15" customHeight="1" x14ac:dyDescent="0.25"/>
    <row r="4" spans="1:6" ht="32.25" customHeight="1" x14ac:dyDescent="0.25">
      <c r="A4" s="25" t="s">
        <v>39</v>
      </c>
      <c r="B4" s="26" t="s">
        <v>40</v>
      </c>
      <c r="C4" s="25" t="s">
        <v>41</v>
      </c>
      <c r="D4" s="25" t="s">
        <v>2</v>
      </c>
      <c r="E4" s="25" t="s">
        <v>42</v>
      </c>
      <c r="F4" s="25" t="s">
        <v>2</v>
      </c>
    </row>
    <row r="5" spans="1:6" ht="10.5" customHeight="1" x14ac:dyDescent="0.25">
      <c r="A5" s="23"/>
      <c r="B5" s="24"/>
      <c r="C5" s="23"/>
      <c r="D5" s="23"/>
      <c r="E5" s="23"/>
      <c r="F5" s="23"/>
    </row>
    <row r="6" spans="1:6" x14ac:dyDescent="0.25">
      <c r="A6" s="28" t="s">
        <v>43</v>
      </c>
      <c r="B6" s="31" t="s">
        <v>44</v>
      </c>
      <c r="C6" s="29">
        <v>31</v>
      </c>
      <c r="D6" s="30">
        <f>C6*100/$C$14</f>
        <v>28.703703703703702</v>
      </c>
      <c r="E6" s="29">
        <v>70</v>
      </c>
      <c r="F6" s="30">
        <f>E6*100/$E$14</f>
        <v>0.20030331645062524</v>
      </c>
    </row>
    <row r="7" spans="1:6" ht="9.75" customHeight="1" x14ac:dyDescent="0.25">
      <c r="A7" s="19"/>
      <c r="B7" s="22"/>
      <c r="C7" s="20"/>
      <c r="D7" s="21"/>
      <c r="E7" s="20"/>
      <c r="F7" s="21"/>
    </row>
    <row r="8" spans="1:6" x14ac:dyDescent="0.25">
      <c r="A8" s="28" t="s">
        <v>45</v>
      </c>
      <c r="B8" s="31" t="s">
        <v>46</v>
      </c>
      <c r="C8" s="29">
        <v>31</v>
      </c>
      <c r="D8" s="30">
        <f>C8*100/$C$14</f>
        <v>28.703703703703702</v>
      </c>
      <c r="E8" s="29">
        <v>445</v>
      </c>
      <c r="F8" s="30">
        <f>E8*100/$E$14</f>
        <v>1.2733567974361175</v>
      </c>
    </row>
    <row r="9" spans="1:6" ht="10.5" customHeight="1" x14ac:dyDescent="0.25">
      <c r="A9" s="19"/>
      <c r="B9" s="22"/>
      <c r="C9" s="20"/>
      <c r="D9" s="21"/>
      <c r="E9" s="20"/>
      <c r="F9" s="21"/>
    </row>
    <row r="10" spans="1:6" x14ac:dyDescent="0.25">
      <c r="A10" s="28" t="s">
        <v>47</v>
      </c>
      <c r="B10" s="31" t="s">
        <v>48</v>
      </c>
      <c r="C10" s="29">
        <v>14</v>
      </c>
      <c r="D10" s="30">
        <f>C10*100/$C$14</f>
        <v>12.962962962962964</v>
      </c>
      <c r="E10" s="29">
        <v>802</v>
      </c>
      <c r="F10" s="30">
        <f>E10*100/$E$14</f>
        <v>2.2949037113343063</v>
      </c>
    </row>
    <row r="11" spans="1:6" ht="9.75" customHeight="1" x14ac:dyDescent="0.25">
      <c r="A11" s="19"/>
      <c r="B11" s="22"/>
      <c r="C11" s="20"/>
      <c r="D11" s="21"/>
      <c r="E11" s="20"/>
      <c r="F11" s="21"/>
    </row>
    <row r="12" spans="1:6" x14ac:dyDescent="0.25">
      <c r="A12" s="28" t="s">
        <v>49</v>
      </c>
      <c r="B12" s="31" t="s">
        <v>50</v>
      </c>
      <c r="C12" s="29">
        <v>32</v>
      </c>
      <c r="D12" s="30">
        <f>C12*100/$C$14</f>
        <v>29.62962962962963</v>
      </c>
      <c r="E12" s="29">
        <v>33630</v>
      </c>
      <c r="F12" s="30">
        <f>E12*100/$E$14</f>
        <v>96.231436174778949</v>
      </c>
    </row>
    <row r="13" spans="1:6" ht="8.25" customHeight="1" x14ac:dyDescent="0.25">
      <c r="A13" s="19"/>
      <c r="B13" s="22"/>
      <c r="C13" s="20"/>
      <c r="D13" s="21"/>
      <c r="E13" s="20"/>
      <c r="F13" s="21"/>
    </row>
    <row r="14" spans="1:6" ht="15.75" customHeight="1" x14ac:dyDescent="0.25">
      <c r="A14" s="25" t="s">
        <v>51</v>
      </c>
      <c r="B14" s="27"/>
      <c r="C14" s="26">
        <f>SUM(C6:C12)</f>
        <v>108</v>
      </c>
      <c r="D14" s="26">
        <f t="shared" ref="D14:F14" si="0">SUM(D6:D12)</f>
        <v>100</v>
      </c>
      <c r="E14" s="26">
        <f t="shared" si="0"/>
        <v>34947</v>
      </c>
      <c r="F14" s="26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D44" sqref="D44"/>
    </sheetView>
  </sheetViews>
  <sheetFormatPr baseColWidth="10" defaultRowHeight="15" x14ac:dyDescent="0.25"/>
  <cols>
    <col min="1" max="1" width="28.140625" bestFit="1" customWidth="1"/>
    <col min="2" max="2" width="13.42578125" style="16" customWidth="1"/>
    <col min="3" max="3" width="16.7109375" bestFit="1" customWidth="1"/>
    <col min="4" max="4" width="17.140625" bestFit="1" customWidth="1"/>
    <col min="5" max="5" width="14.7109375" bestFit="1" customWidth="1"/>
    <col min="6" max="6" width="15.140625" bestFit="1" customWidth="1"/>
    <col min="7" max="7" width="12.5703125" bestFit="1" customWidth="1"/>
    <col min="8" max="8" width="15.7109375" bestFit="1" customWidth="1"/>
  </cols>
  <sheetData>
    <row r="2" spans="1:11" ht="17.25" x14ac:dyDescent="0.3">
      <c r="A2" s="42" t="s">
        <v>63</v>
      </c>
      <c r="B2" s="43"/>
      <c r="C2" s="43"/>
      <c r="D2" s="43"/>
      <c r="E2" s="43"/>
    </row>
    <row r="3" spans="1:11" s="16" customFormat="1" x14ac:dyDescent="0.25"/>
    <row r="4" spans="1:11" x14ac:dyDescent="0.25">
      <c r="A4" s="51" t="s">
        <v>0</v>
      </c>
      <c r="B4" s="50" t="s">
        <v>1</v>
      </c>
      <c r="C4" s="51" t="s">
        <v>66</v>
      </c>
      <c r="D4" s="51" t="s">
        <v>54</v>
      </c>
      <c r="E4" s="50" t="s">
        <v>55</v>
      </c>
      <c r="F4" s="50" t="s">
        <v>56</v>
      </c>
      <c r="G4" s="50" t="s">
        <v>51</v>
      </c>
    </row>
    <row r="5" spans="1:11" x14ac:dyDescent="0.25">
      <c r="A5" s="51"/>
      <c r="B5" s="50"/>
      <c r="C5" s="51"/>
      <c r="D5" s="51"/>
      <c r="E5" s="50"/>
      <c r="F5" s="50"/>
      <c r="G5" s="50"/>
    </row>
    <row r="6" spans="1:11" s="16" customFormat="1" ht="9.75" customHeight="1" x14ac:dyDescent="0.25">
      <c r="C6" s="32"/>
      <c r="D6" s="32"/>
      <c r="E6" s="32"/>
      <c r="F6" s="32"/>
      <c r="G6" s="32"/>
    </row>
    <row r="7" spans="1:11" s="16" customFormat="1" x14ac:dyDescent="0.25">
      <c r="A7" s="45" t="s">
        <v>4</v>
      </c>
      <c r="B7" s="37" t="s">
        <v>5</v>
      </c>
      <c r="C7" s="38">
        <v>0</v>
      </c>
      <c r="D7" s="38">
        <v>114</v>
      </c>
      <c r="E7" s="38">
        <v>1231</v>
      </c>
      <c r="F7" s="38">
        <v>0</v>
      </c>
      <c r="G7" s="38">
        <f t="shared" ref="G7:G15" si="0">SUM(C7:F7)</f>
        <v>1345</v>
      </c>
      <c r="H7" s="48"/>
      <c r="I7" s="48"/>
      <c r="J7" s="48"/>
      <c r="K7" s="47"/>
    </row>
    <row r="8" spans="1:11" x14ac:dyDescent="0.25">
      <c r="A8" s="46" t="s">
        <v>53</v>
      </c>
      <c r="B8" s="36" t="s">
        <v>52</v>
      </c>
      <c r="C8" s="34">
        <v>0</v>
      </c>
      <c r="D8" s="34">
        <v>164</v>
      </c>
      <c r="E8" s="34">
        <v>1820</v>
      </c>
      <c r="F8" s="34">
        <v>0</v>
      </c>
      <c r="G8" s="34">
        <f t="shared" si="0"/>
        <v>1984</v>
      </c>
      <c r="H8" s="40" t="s">
        <v>57</v>
      </c>
      <c r="I8" s="41">
        <f>G7+G8</f>
        <v>3329</v>
      </c>
      <c r="J8" s="49">
        <f>I8*100/$I$13</f>
        <v>9.5258534352018778</v>
      </c>
      <c r="K8" s="47"/>
    </row>
    <row r="9" spans="1:11" s="16" customFormat="1" x14ac:dyDescent="0.25">
      <c r="A9" s="45" t="s">
        <v>6</v>
      </c>
      <c r="B9" s="37" t="s">
        <v>7</v>
      </c>
      <c r="C9" s="38">
        <v>0</v>
      </c>
      <c r="D9" s="38">
        <v>4</v>
      </c>
      <c r="E9" s="38">
        <v>87</v>
      </c>
      <c r="F9" s="38">
        <v>0</v>
      </c>
      <c r="G9" s="38">
        <f t="shared" si="0"/>
        <v>91</v>
      </c>
      <c r="H9" s="40" t="s">
        <v>58</v>
      </c>
      <c r="I9" s="41">
        <f>G9+G10</f>
        <v>6702</v>
      </c>
      <c r="J9" s="49">
        <f t="shared" ref="J9:J12" si="1">I9*100/$I$13</f>
        <v>19.177611812172717</v>
      </c>
      <c r="K9" s="47"/>
    </row>
    <row r="10" spans="1:11" x14ac:dyDescent="0.25">
      <c r="A10" s="46" t="s">
        <v>8</v>
      </c>
      <c r="B10" s="36" t="s">
        <v>9</v>
      </c>
      <c r="C10" s="34">
        <v>5</v>
      </c>
      <c r="D10" s="34">
        <v>1821</v>
      </c>
      <c r="E10" s="34">
        <v>4785</v>
      </c>
      <c r="F10" s="34">
        <v>0</v>
      </c>
      <c r="G10" s="34">
        <f t="shared" si="0"/>
        <v>6611</v>
      </c>
      <c r="H10" s="40" t="s">
        <v>33</v>
      </c>
      <c r="I10" s="41">
        <f>G11</f>
        <v>182</v>
      </c>
      <c r="J10" s="49">
        <f t="shared" si="1"/>
        <v>0.52078862277162563</v>
      </c>
      <c r="K10" s="47"/>
    </row>
    <row r="11" spans="1:11" x14ac:dyDescent="0.25">
      <c r="A11" s="45" t="s">
        <v>23</v>
      </c>
      <c r="B11" s="37" t="s">
        <v>24</v>
      </c>
      <c r="C11" s="38">
        <v>0</v>
      </c>
      <c r="D11" s="38">
        <v>0</v>
      </c>
      <c r="E11" s="38">
        <v>182</v>
      </c>
      <c r="F11" s="38">
        <v>0</v>
      </c>
      <c r="G11" s="38">
        <f t="shared" si="0"/>
        <v>182</v>
      </c>
      <c r="H11" s="40" t="s">
        <v>22</v>
      </c>
      <c r="I11" s="41">
        <f>G12+G13+G14</f>
        <v>24720</v>
      </c>
      <c r="J11" s="49">
        <f t="shared" si="1"/>
        <v>70.735685466563652</v>
      </c>
      <c r="K11" s="47"/>
    </row>
    <row r="12" spans="1:11" s="16" customFormat="1" x14ac:dyDescent="0.25">
      <c r="A12" s="46" t="s">
        <v>12</v>
      </c>
      <c r="B12" s="36" t="s">
        <v>13</v>
      </c>
      <c r="C12" s="34">
        <v>0</v>
      </c>
      <c r="D12" s="34">
        <v>9</v>
      </c>
      <c r="E12" s="34">
        <v>509</v>
      </c>
      <c r="F12" s="34">
        <v>0</v>
      </c>
      <c r="G12" s="34">
        <f t="shared" si="0"/>
        <v>518</v>
      </c>
      <c r="H12" s="40" t="s">
        <v>10</v>
      </c>
      <c r="I12" s="41">
        <f>G15</f>
        <v>14</v>
      </c>
      <c r="J12" s="49">
        <f t="shared" si="1"/>
        <v>4.0060663290125045E-2</v>
      </c>
      <c r="K12" s="47"/>
    </row>
    <row r="13" spans="1:11" s="16" customFormat="1" x14ac:dyDescent="0.25">
      <c r="A13" s="45" t="s">
        <v>14</v>
      </c>
      <c r="B13" s="37" t="s">
        <v>15</v>
      </c>
      <c r="C13" s="38">
        <v>0</v>
      </c>
      <c r="D13" s="38">
        <v>376</v>
      </c>
      <c r="E13" s="38">
        <v>23728</v>
      </c>
      <c r="F13" s="38">
        <v>0</v>
      </c>
      <c r="G13" s="38">
        <f t="shared" si="0"/>
        <v>24104</v>
      </c>
      <c r="H13" s="40" t="s">
        <v>59</v>
      </c>
      <c r="I13" s="41">
        <f>SUM(I8:I12)</f>
        <v>34947</v>
      </c>
      <c r="J13" s="40">
        <f>SUM(J8:J12)</f>
        <v>100</v>
      </c>
      <c r="K13" s="47"/>
    </row>
    <row r="14" spans="1:11" x14ac:dyDescent="0.25">
      <c r="A14" s="46" t="s">
        <v>16</v>
      </c>
      <c r="B14" s="36" t="s">
        <v>17</v>
      </c>
      <c r="C14" s="34">
        <v>0</v>
      </c>
      <c r="D14" s="34">
        <v>10</v>
      </c>
      <c r="E14" s="34">
        <v>88</v>
      </c>
      <c r="F14" s="34">
        <v>0</v>
      </c>
      <c r="G14" s="34">
        <f t="shared" si="0"/>
        <v>98</v>
      </c>
      <c r="H14" s="47"/>
      <c r="I14" s="47"/>
      <c r="J14" s="47"/>
      <c r="K14" s="47"/>
    </row>
    <row r="15" spans="1:11" x14ac:dyDescent="0.25">
      <c r="A15" s="45" t="s">
        <v>10</v>
      </c>
      <c r="B15" s="37"/>
      <c r="C15" s="38">
        <v>0</v>
      </c>
      <c r="D15" s="38">
        <v>0</v>
      </c>
      <c r="E15" s="38">
        <v>7</v>
      </c>
      <c r="F15" s="38">
        <v>7</v>
      </c>
      <c r="G15" s="38">
        <f t="shared" si="0"/>
        <v>14</v>
      </c>
      <c r="H15" s="47"/>
      <c r="I15" s="47"/>
      <c r="J15" s="47"/>
      <c r="K15" s="47"/>
    </row>
    <row r="16" spans="1:11" ht="9.75" customHeight="1" x14ac:dyDescent="0.25">
      <c r="A16" s="16"/>
      <c r="C16" s="34"/>
      <c r="D16" s="34"/>
      <c r="E16" s="34"/>
      <c r="F16" s="34"/>
      <c r="G16" s="34"/>
    </row>
    <row r="17" spans="1:7" x14ac:dyDescent="0.25">
      <c r="A17" s="33" t="s">
        <v>51</v>
      </c>
      <c r="B17" s="33"/>
      <c r="C17" s="35">
        <f t="shared" ref="C17:G17" si="2">SUM(C7:C15)</f>
        <v>5</v>
      </c>
      <c r="D17" s="35">
        <f t="shared" si="2"/>
        <v>2498</v>
      </c>
      <c r="E17" s="35">
        <f t="shared" si="2"/>
        <v>32437</v>
      </c>
      <c r="F17" s="35">
        <f t="shared" si="2"/>
        <v>7</v>
      </c>
      <c r="G17" s="35">
        <f t="shared" si="2"/>
        <v>34947</v>
      </c>
    </row>
    <row r="18" spans="1:7" x14ac:dyDescent="0.25">
      <c r="C18" s="39">
        <f>C17*100/$G$17</f>
        <v>1.4307379746473231E-2</v>
      </c>
      <c r="D18" s="39">
        <f>D17*100/$G$17</f>
        <v>7.1479669213380266</v>
      </c>
      <c r="E18" s="39">
        <f>E17*100/$G$17</f>
        <v>92.817695367270431</v>
      </c>
      <c r="F18" s="39">
        <f>F17*100/$G$17</f>
        <v>2.0030331645062523E-2</v>
      </c>
      <c r="G18" s="39">
        <f>SUM(C18:F18)</f>
        <v>99.999999999999986</v>
      </c>
    </row>
  </sheetData>
  <mergeCells count="7">
    <mergeCell ref="G4:G5"/>
    <mergeCell ref="F4:F5"/>
    <mergeCell ref="B4:B5"/>
    <mergeCell ref="A4:A5"/>
    <mergeCell ref="C4:C5"/>
    <mergeCell ref="D4:D5"/>
    <mergeCell ref="E4:E5"/>
  </mergeCells>
  <pageMargins left="0.7" right="0.7" top="0.75" bottom="0.75" header="0.3" footer="0.3"/>
  <pageSetup orientation="portrait" r:id="rId1"/>
  <ignoredErrors>
    <ignoredError sqref="J8:J13 C18 D18:G18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4.1</vt:lpstr>
      <vt:lpstr>4.2</vt:lpstr>
      <vt:lpstr>4.3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2014-03-04T16:46:29Z</dcterms:modified>
</cp:coreProperties>
</file>