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4.1" sheetId="1" r:id="rId1"/>
    <sheet name="4.2" sheetId="2" r:id="rId2"/>
    <sheet name="4.3" sheetId="3" r:id="rId3"/>
  </sheets>
  <calcPr calcId="144525"/>
</workbook>
</file>

<file path=xl/calcChain.xml><?xml version="1.0" encoding="utf-8"?>
<calcChain xmlns="http://schemas.openxmlformats.org/spreadsheetml/2006/main">
  <c r="G18" i="3" l="1"/>
  <c r="H18" i="3"/>
  <c r="G17" i="3"/>
  <c r="H17" i="3"/>
  <c r="I8" i="3"/>
  <c r="I9" i="3"/>
  <c r="I10" i="3"/>
  <c r="I11" i="3"/>
  <c r="I12" i="3"/>
  <c r="I13" i="3"/>
  <c r="I14" i="3"/>
  <c r="I15" i="3"/>
  <c r="I7" i="3"/>
  <c r="K10" i="3"/>
  <c r="C27" i="1" l="1"/>
  <c r="C21" i="1"/>
  <c r="E17" i="3" l="1"/>
  <c r="C17" i="3" l="1"/>
  <c r="D17" i="3"/>
  <c r="F17" i="3"/>
  <c r="K12" i="3"/>
  <c r="K9" i="3" l="1"/>
  <c r="K11" i="3"/>
  <c r="K8" i="3"/>
  <c r="I17" i="3"/>
  <c r="E18" i="3" s="1"/>
  <c r="E14" i="2"/>
  <c r="F12" i="2" s="1"/>
  <c r="C14" i="2"/>
  <c r="D8" i="2" s="1"/>
  <c r="F8" i="2" l="1"/>
  <c r="F10" i="2"/>
  <c r="D6" i="2"/>
  <c r="K13" i="3"/>
  <c r="F18" i="3"/>
  <c r="D18" i="3"/>
  <c r="C18" i="3"/>
  <c r="F6" i="2"/>
  <c r="D10" i="2"/>
  <c r="C8" i="1"/>
  <c r="L8" i="3" l="1"/>
  <c r="I18" i="3"/>
  <c r="L10" i="3"/>
  <c r="L12" i="3"/>
  <c r="L11" i="3"/>
  <c r="D14" i="2"/>
  <c r="F14" i="2"/>
  <c r="C15" i="1"/>
  <c r="C31" i="1" s="1"/>
  <c r="L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<sst xmlns="http://schemas.openxmlformats.org/spreadsheetml/2006/main" count="95" uniqueCount="71">
  <si>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</si>
  <si>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</si>
  <si>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</si>
  <si>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</si>
  <si>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</si>
  <si>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</si>
  <si>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</si>
  <si>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</si>
  <si>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</si>
  <si>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</si>
  <si>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</si>
  <si>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</si>
  <si>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</si>
  <si>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Semirremolque de cinco ejes</t>
  </si>
  <si>
    <t>Semirremolques</t>
  </si>
  <si>
    <t>Remolque de dos ejes</t>
  </si>
  <si>
    <t>Remolque de tres ejes</t>
  </si>
  <si>
    <t>Remolque de cuatro ejes</t>
  </si>
  <si>
    <t>Remolque de cinco ejes</t>
  </si>
  <si>
    <t>Remolque de seis ejes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</si>
  <si>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</si>
  <si>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</si>
  <si>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</si>
  <si>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</si>
  <si>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</si>
  <si>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</si>
  <si>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</si>
  <si>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</si>
  <si>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</si>
  <si>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</si>
  <si>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</si>
  <si>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</si>
  <si>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</si>
  <si>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</si>
  <si>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</si>
  <si>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</si>
  <si>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</si>
  <si>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</si>
  <si>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</si>
  <si>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</si>
  <si>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</si>
  <si>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</si>
  <si>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</si>
  <si>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</si>
  <si>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</si>
  <si>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</si>
  <si>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</si>
  <si>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</si>
  <si>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</si>
  <si>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</si>
  <si>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</si>
  <si>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</si>
  <si>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</si>
  <si>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</si>
  <si>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</si>
  <si>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</si>
  <si>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</si>
  <si>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</si>
  <si>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</si>
  <si>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</si>
  <si>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</si>
  <si>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</si>
  <si>
    <t>Ciudad de México</t>
  </si>
  <si>
    <t>S-4</t>
  </si>
  <si>
    <t>S-5</t>
  </si>
  <si>
    <t>R-3</t>
  </si>
  <si>
    <t>R-4</t>
  </si>
  <si>
    <t>R-5</t>
  </si>
  <si>
    <t>R-6</t>
  </si>
  <si>
    <t>Aguascalientes</t>
  </si>
  <si>
    <t>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</si>
</sst>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4">
    <xf numFmtId="0" fontId="0" fillId="0" borderId="0" xfId="0"/>
    <xf numFmtId="0" fontId="18" fillId="0" borderId="0" xfId="0" applyFont="1"/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0" fontId="17" fillId="0" borderId="0" xfId="0" applyFont="1" applyFill="1"/>
    <xf numFmtId="0" fontId="0" fillId="0" borderId="0" xfId="0" applyFill="1"/>
    <xf numFmtId="0" fontId="21" fillId="33" borderId="0" xfId="0" applyFont="1" applyFill="1" applyAlignment="1">
      <alignment horizontal="center"/>
    </xf>
    <xf numFmtId="0" fontId="16" fillId="34" borderId="0" xfId="28" applyFont="1" applyFill="1" applyAlignment="1">
      <alignment horizontal="center"/>
    </xf>
    <xf numFmtId="3" fontId="16" fillId="34" borderId="0" xfId="28" applyNumberFormat="1" applyFont="1" applyFill="1" applyAlignment="1">
      <alignment horizontal="center"/>
    </xf>
    <xf numFmtId="164" fontId="16" fillId="34" borderId="0" xfId="28" applyNumberFormat="1" applyFont="1" applyFill="1" applyAlignment="1">
      <alignment horizontal="center"/>
    </xf>
    <xf numFmtId="0" fontId="17" fillId="0" borderId="0" xfId="0" applyFont="1"/>
    <xf numFmtId="0" fontId="19" fillId="35" borderId="0" xfId="26" applyFont="1" applyFill="1" applyAlignment="1">
      <alignment horizontal="center" vertical="center" wrapText="1"/>
    </xf>
    <xf numFmtId="3" fontId="19" fillId="35" borderId="0" xfId="26" applyNumberFormat="1" applyFont="1" applyFill="1" applyAlignment="1">
      <alignment horizontal="center" vertical="center" wrapText="1"/>
    </xf>
    <xf numFmtId="164" fontId="19" fillId="35" borderId="0" xfId="26" applyNumberFormat="1" applyFont="1" applyFill="1" applyAlignment="1">
      <alignment horizontal="center" vertical="center" wrapText="1"/>
    </xf>
    <xf numFmtId="0" fontId="19" fillId="35" borderId="0" xfId="26" applyFont="1" applyFill="1" applyAlignment="1">
      <alignment horizontal="center"/>
    </xf>
    <xf numFmtId="3" fontId="19" fillId="35" borderId="0" xfId="26" applyNumberFormat="1" applyFont="1" applyFill="1" applyAlignment="1">
      <alignment horizontal="center"/>
    </xf>
    <xf numFmtId="0" fontId="16" fillId="36" borderId="0" xfId="28" applyFont="1" applyFill="1" applyAlignment="1">
      <alignment horizontal="center"/>
    </xf>
    <xf numFmtId="3" fontId="16" fillId="36" borderId="0" xfId="28" applyNumberFormat="1" applyFont="1" applyFill="1" applyAlignment="1">
      <alignment horizontal="center"/>
    </xf>
    <xf numFmtId="164" fontId="16" fillId="36" borderId="0" xfId="28" applyNumberFormat="1" applyFont="1" applyFill="1" applyAlignment="1">
      <alignment horizontal="center"/>
    </xf>
    <xf numFmtId="3" fontId="25" fillId="35" borderId="0" xfId="26" applyNumberFormat="1" applyFont="1" applyFill="1" applyBorder="1" applyAlignment="1">
      <alignment horizontal="center" vertical="center"/>
    </xf>
    <xf numFmtId="3" fontId="25" fillId="35" borderId="0" xfId="26" applyNumberFormat="1" applyFont="1" applyFill="1" applyBorder="1" applyAlignment="1">
      <alignment horizontal="center" vertical="center" wrapText="1"/>
    </xf>
    <xf numFmtId="3" fontId="25" fillId="35" borderId="0" xfId="26" applyNumberFormat="1" applyFont="1" applyFill="1" applyBorder="1" applyAlignment="1">
      <alignment vertical="center"/>
    </xf>
    <xf numFmtId="0" fontId="23" fillId="36" borderId="0" xfId="0" applyFont="1" applyFill="1" applyBorder="1"/>
    <xf numFmtId="0" fontId="23" fillId="36" borderId="0" xfId="0" applyNumberFormat="1" applyFont="1" applyFill="1" applyBorder="1" applyAlignment="1">
      <alignment horizontal="center" vertical="center"/>
    </xf>
    <xf numFmtId="3" fontId="24" fillId="36" borderId="0" xfId="0" applyNumberFormat="1" applyFont="1" applyFill="1" applyBorder="1" applyAlignment="1">
      <alignment horizontal="center" wrapText="1"/>
    </xf>
    <xf numFmtId="165" fontId="24" fillId="36" borderId="0" xfId="0" applyNumberFormat="1" applyFont="1" applyFill="1" applyBorder="1" applyAlignment="1">
      <alignment horizontal="center" wrapText="1"/>
    </xf>
    <xf numFmtId="0" fontId="13" fillId="35" borderId="0" xfId="0" applyFont="1" applyFill="1" applyAlignment="1">
      <alignment horizontal="center"/>
    </xf>
    <xf numFmtId="3" fontId="13" fillId="35" borderId="0" xfId="0" applyNumberFormat="1" applyFont="1" applyFill="1" applyAlignment="1">
      <alignment horizontal="center"/>
    </xf>
    <xf numFmtId="0" fontId="16" fillId="36" borderId="0" xfId="0" applyFont="1" applyFill="1"/>
    <xf numFmtId="0" fontId="16" fillId="36" borderId="0" xfId="0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3" fontId="21" fillId="33" borderId="0" xfId="0" applyNumberFormat="1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64" fontId="17" fillId="0" borderId="0" xfId="0" applyNumberFormat="1" applyFont="1" applyAlignment="1">
      <alignment horizontal="center"/>
    </xf>
    <xf numFmtId="0" fontId="13" fillId="35" borderId="0" xfId="0" applyFont="1" applyFill="1" applyAlignment="1">
      <alignment horizontal="center" vertical="center"/>
    </xf>
    <xf numFmtId="0" fontId="13" fillId="35" borderId="0" xfId="0" applyFont="1" applyFill="1" applyAlignment="1">
      <alignment horizontal="center" vertical="center" wrapText="1"/>
    </xf>
    <xf numFmtId="3" fontId="16" fillId="36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2019</a:t>
            </a:r>
            <a:endParaRPr lang="es-ES" sz="1200"/>
          </a:p>
        </c:rich>
      </c:tx>
      <c:layout>
        <c:manualLayout>
          <c:xMode val="edge"/>
          <c:yMode val="edge"/>
          <c:x val="0.1306111111111111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FB-4622-A0B6-9155B56C7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FB-4622-A0B6-9155B56C765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31.8%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68.2%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31.843981118734117</c:v>
                </c:pt>
                <c:pt idx="1">
                  <c:v>68.156018881265894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5FB-4622-A0B6-9155B56C7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2019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64</c:v>
                </c:pt>
                <c:pt idx="1">
                  <c:v>53</c:v>
                </c:pt>
                <c:pt idx="2">
                  <c:v>24</c:v>
                </c:pt>
                <c:pt idx="3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6D-492E-B20B-B6FEB1F4CDC6}"/>
            </c:ext>
          </c:extLst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3"/>
              <c:layout>
                <c:manualLayout>
                  <c:x val="-2.5062656641604009E-3"/>
                  <c:y val="1.3513513513513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D-492E-B20B-B6FEB1F4CD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149</c:v>
                </c:pt>
                <c:pt idx="1">
                  <c:v>737</c:v>
                </c:pt>
                <c:pt idx="2">
                  <c:v>1379</c:v>
                </c:pt>
                <c:pt idx="3">
                  <c:v>50062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96D-492E-B20B-B6FEB1F4CD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2921344"/>
        <c:axId val="82922880"/>
      </c:barChart>
      <c:catAx>
        <c:axId val="8292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2880"/>
        <c:crosses val="autoZero"/>
        <c:auto val="1"/>
        <c:lblAlgn val="ctr"/>
        <c:lblOffset val="100"/>
        <c:noMultiLvlLbl val="0"/>
      </c:catAx>
      <c:valAx>
        <c:axId val="82922880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2019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84776902887139"/>
          <c:y val="0.18518518518518517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84-4BE4-A272-EE9495C8CFD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84-4BE4-A272-EE9495C8CFD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84-4BE4-A272-EE9495C8CFD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84-4BE4-A272-EE9495C8CFD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29.0%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13.1%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22.9%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34.972677595628419</c:v>
                </c:pt>
                <c:pt idx="1">
                  <c:v>28.961748633879782</c:v>
                </c:pt>
                <c:pt idx="2">
                  <c:v>13.114754098360656</c:v>
                </c:pt>
                <c:pt idx="3">
                  <c:v>22.9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84-4BE4-A272-EE9495C8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2019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7-403F-84F6-75C3B9860B74}"/>
              </c:ext>
            </c:extLst>
          </c:dPt>
          <c:dPt>
            <c:idx val="1"/>
            <c:bubble3D val="0"/>
            <c:explosion val="25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7-403F-84F6-75C3B9860B74}"/>
              </c:ext>
            </c:extLst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7-403F-84F6-75C3B9860B7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7-403F-84F6-75C3B9860B74}"/>
              </c:ext>
            </c:extLst>
          </c:dPt>
          <c:dLbls>
            <c:dLbl>
              <c:idx val="0"/>
              <c:layout>
                <c:manualLayout>
                  <c:x val="-6.0055993000874892E-2"/>
                  <c:y val="-7.87948381452318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75678040245021E-2"/>
                  <c:y val="-3.1274424030329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824146981627294E-2"/>
                  <c:y val="2.86541265675123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0.28474783572534257</c:v>
                </c:pt>
                <c:pt idx="1">
                  <c:v>1.408450704225352</c:v>
                </c:pt>
                <c:pt idx="2">
                  <c:v>2.6353507749345462</c:v>
                </c:pt>
                <c:pt idx="3">
                  <c:v>95.671450685114763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7-403F-84F6-75C3B986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2019</a:t>
            </a:r>
            <a:endParaRPr lang="es-ES" sz="1050"/>
          </a:p>
        </c:rich>
      </c:tx>
      <c:layout>
        <c:manualLayout>
          <c:xMode val="edge"/>
          <c:yMode val="edge"/>
          <c:x val="8.2125109361329829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7314814814814814"/>
          <c:w val="0.41944444444444445"/>
          <c:h val="0.6990740740740740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78-4886-BC8B-9BBC5A6F710C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78-4886-BC8B-9BBC5A6F710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78-4886-BC8B-9BBC5A6F710C}"/>
              </c:ext>
            </c:extLst>
          </c:dPt>
          <c:dPt>
            <c:idx val="3"/>
            <c:bubble3D val="0"/>
            <c:explosion val="8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78-4886-BC8B-9BBC5A6F71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B78-4886-BC8B-9BBC5A6F710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18.5%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67.9%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1447287839020123E-2"/>
                  <c:y val="-1.20282881306503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'4.3'!$J$8:$J$12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'4.3'!$L$8:$L$12</c:f>
              <c:numCache>
                <c:formatCode>0.0</c:formatCode>
                <c:ptCount val="5"/>
                <c:pt idx="0">
                  <c:v>12.175358801383608</c:v>
                </c:pt>
                <c:pt idx="1">
                  <c:v>18.5</c:v>
                </c:pt>
                <c:pt idx="2">
                  <c:v>0.2656372427236417</c:v>
                </c:pt>
                <c:pt idx="3">
                  <c:v>67.890381638542237</c:v>
                </c:pt>
                <c:pt idx="4">
                  <c:v>1.1141475719991591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B78-4886-BC8B-9BBC5A6F71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10214348206468"/>
          <c:y val="0.28366032370953631"/>
          <c:w val="0.2782311898512686"/>
          <c:h val="0.43267898804316129"/>
        </c:manualLayout>
      </c:layout>
      <c:overlay val="1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2019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1481481481481483"/>
          <c:w val="0.40833333333333327"/>
          <c:h val="0.68055555555555547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F6-4298-BE58-0CACF7CE2F96}"/>
              </c:ext>
            </c:extLst>
          </c:dPt>
          <c:dPt>
            <c:idx val="1"/>
            <c:bubble3D val="0"/>
            <c:explosion val="27"/>
            <c:spPr>
              <a:solidFill>
                <a:schemeClr val="accent5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F6-4298-BE58-0CACF7CE2F96}"/>
              </c:ext>
            </c:extLst>
          </c:dPt>
          <c:dPt>
            <c:idx val="2"/>
            <c:bubble3D val="0"/>
            <c:explosion val="32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F6-4298-BE58-0CACF7CE2F96}"/>
              </c:ext>
            </c:extLst>
          </c:dPt>
          <c:dPt>
            <c:idx val="3"/>
            <c:bubble3D val="0"/>
            <c:explosion val="9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9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F6-4298-BE58-0CACF7CE2F9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10.3%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3.5%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3.0%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'4.3'!$C$4:$H$4</c:f>
              <c:strCache>
                <c:ptCount val="6"/>
                <c:pt idx="0">
                  <c:v>Aguascalientes</c:v>
                </c:pt>
                <c:pt idx="1">
                  <c:v>Baja California</c:v>
                </c:pt>
                <c:pt idx="2">
                  <c:v>Ciudad de México</c:v>
                </c:pt>
                <c:pt idx="3">
                  <c:v>Nuevo León</c:v>
                </c:pt>
                <c:pt idx="4">
                  <c:v>Quintana Roo</c:v>
                </c:pt>
                <c:pt idx="5">
                  <c:v>San Luis Potosí</c:v>
                </c:pt>
              </c:strCache>
            </c:strRef>
          </c:cat>
          <c:val>
            <c:numRef>
              <c:f>'4.3'!$C$18:$H$18</c:f>
              <c:numCache>
                <c:formatCode>0.0</c:formatCode>
                <c:ptCount val="6"/>
                <c:pt idx="0">
                  <c:v>10.331186576719476</c:v>
                </c:pt>
                <c:pt idx="1">
                  <c:v>3.4915053414107438</c:v>
                </c:pt>
                <c:pt idx="2">
                  <c:v>82.955262101783021</c:v>
                </c:pt>
                <c:pt idx="3">
                  <c:v>3.0137405163682227</c:v>
                </c:pt>
                <c:pt idx="4">
                  <c:v>0.19683910791751869</c:v>
                </c:pt>
                <c:pt idx="5">
                  <c:v>1.1466355801020506E-2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F6-4298-BE58-0CACF7CE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5952821522309713"/>
          <c:y val="0.40201006124234473"/>
          <c:w val="0.26484295713035871"/>
          <c:h val="0.346143190434529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409575</xdr:colOff>
      <xdr:row>5</xdr:row>
      <xdr:rowOff>47625</xdr:rowOff>
    </xdr:from>
    <xdr:to>
      <xdr:col>9</xdr:col>
      <xdr:colOff>76200</xdr:colOff>
      <xdr:row>29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18</xdr:row>
      <xdr:rowOff>66675</xdr:rowOff>
    </xdr:from>
    <xdr:to>
      <xdr:col>4</xdr:col>
      <xdr:colOff>95250</xdr:colOff>
      <xdr:row>32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276225</xdr:colOff>
      <xdr:row>18</xdr:row>
      <xdr:rowOff>66675</xdr:rowOff>
    </xdr:from>
    <xdr:to>
      <xdr:col>9</xdr:col>
      <xdr:colOff>76200</xdr:colOff>
      <xdr:row>32</xdr:row>
      <xdr:rowOff>142875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48" sqref="A48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20" t="s">
        <v>48</v>
      </c>
    </row>
    <row r="3" spans="1:7" s="6" customFormat="1" ht="15.75" x14ac:dyDescent="0.25">
      <c r="A3" s="1"/>
    </row>
    <row r="4" spans="1:7" ht="17.25" x14ac:dyDescent="0.3">
      <c r="A4" s="20" t="s">
        <v>50</v>
      </c>
      <c r="B4" s="21"/>
      <c r="C4" s="21"/>
      <c r="D4" s="21"/>
    </row>
    <row r="6" spans="1:7" ht="31.5" x14ac:dyDescent="0.25">
      <c r="A6" s="36" t="s">
        <v>0</v>
      </c>
      <c r="B6" s="36" t="s">
        <v>1</v>
      </c>
      <c r="C6" s="37" t="s">
        <v>43</v>
      </c>
      <c r="D6" s="38" t="s">
        <v>2</v>
      </c>
    </row>
    <row r="7" spans="1:7" ht="12.75" customHeight="1" x14ac:dyDescent="0.25">
      <c r="A7" s="2"/>
      <c r="B7" s="3"/>
      <c r="C7" s="4"/>
      <c r="D7" s="4"/>
    </row>
    <row r="8" spans="1:7" x14ac:dyDescent="0.25">
      <c r="A8" s="41" t="s">
        <v>3</v>
      </c>
      <c r="B8" s="41"/>
      <c r="C8" s="42">
        <f>SUM(C9:C13)</f>
        <v>16663</v>
      </c>
      <c r="D8" s="43">
        <f>C8/C$31*100</f>
        <v>31.843981118734117</v>
      </c>
      <c r="F8" s="6"/>
      <c r="G8" s="6"/>
    </row>
    <row r="9" spans="1:7" x14ac:dyDescent="0.25">
      <c r="A9" s="2" t="s">
        <v>4</v>
      </c>
      <c r="B9" s="31" t="s">
        <v>51</v>
      </c>
      <c r="C9" s="4">
        <v>3251</v>
      </c>
      <c r="D9" s="28"/>
      <c r="F9" s="7"/>
      <c r="G9" s="8"/>
    </row>
    <row r="10" spans="1:7" x14ac:dyDescent="0.25">
      <c r="A10" s="2" t="s">
        <v>24</v>
      </c>
      <c r="B10" s="31" t="s">
        <v>52</v>
      </c>
      <c r="C10" s="4">
        <v>3120</v>
      </c>
      <c r="D10" s="28"/>
      <c r="F10" s="7"/>
      <c r="G10" s="8"/>
    </row>
    <row r="11" spans="1:7" x14ac:dyDescent="0.25">
      <c r="A11" s="2" t="s">
        <v>5</v>
      </c>
      <c r="B11" s="31" t="s">
        <v>53</v>
      </c>
      <c r="C11" s="4">
        <v>133</v>
      </c>
      <c r="D11" s="28"/>
      <c r="F11" s="7"/>
      <c r="G11" s="8"/>
    </row>
    <row r="12" spans="1:7" x14ac:dyDescent="0.25">
      <c r="A12" s="2" t="s">
        <v>6</v>
      </c>
      <c r="B12" s="31" t="s">
        <v>54</v>
      </c>
      <c r="C12" s="4">
        <v>9576</v>
      </c>
      <c r="D12" s="28"/>
      <c r="F12" s="7"/>
      <c r="G12" s="8"/>
    </row>
    <row r="13" spans="1:7" x14ac:dyDescent="0.25">
      <c r="A13" s="2" t="s">
        <v>7</v>
      </c>
      <c r="B13" s="3"/>
      <c r="C13" s="4">
        <v>583</v>
      </c>
      <c r="D13" s="28"/>
      <c r="F13" s="7"/>
      <c r="G13" s="8"/>
    </row>
    <row r="14" spans="1:7" ht="8.25" customHeight="1" x14ac:dyDescent="0.25">
      <c r="A14" s="2"/>
      <c r="B14" s="3"/>
      <c r="C14" s="4"/>
      <c r="D14" s="5"/>
      <c r="F14" s="7"/>
      <c r="G14" s="8"/>
    </row>
    <row r="15" spans="1:7" x14ac:dyDescent="0.25">
      <c r="A15" s="41" t="s">
        <v>8</v>
      </c>
      <c r="B15" s="41"/>
      <c r="C15" s="42">
        <f>C21+C27</f>
        <v>35664</v>
      </c>
      <c r="D15" s="43">
        <f>C15/C$31*100</f>
        <v>68.156018881265894</v>
      </c>
      <c r="F15" s="7"/>
      <c r="G15" s="8"/>
    </row>
    <row r="16" spans="1:7" x14ac:dyDescent="0.25">
      <c r="A16" s="2" t="s">
        <v>9</v>
      </c>
      <c r="B16" s="3" t="s">
        <v>55</v>
      </c>
      <c r="C16" s="4">
        <v>669</v>
      </c>
      <c r="D16" s="5"/>
      <c r="F16" s="7"/>
      <c r="G16" s="8"/>
    </row>
    <row r="17" spans="1:7" x14ac:dyDescent="0.25">
      <c r="A17" s="2" t="s">
        <v>10</v>
      </c>
      <c r="B17" s="3" t="s">
        <v>56</v>
      </c>
      <c r="C17" s="4">
        <v>34528</v>
      </c>
      <c r="D17" s="5"/>
      <c r="F17" s="7"/>
      <c r="G17" s="8"/>
    </row>
    <row r="18" spans="1:7" x14ac:dyDescent="0.25">
      <c r="A18" s="2" t="s">
        <v>11</v>
      </c>
      <c r="B18" s="3" t="s">
        <v>57</v>
      </c>
      <c r="C18" s="4">
        <v>328</v>
      </c>
      <c r="D18" s="5"/>
      <c r="F18" s="7"/>
      <c r="G18" s="8"/>
    </row>
    <row r="19" spans="1:7" hidden="1" x14ac:dyDescent="0.25">
      <c r="A19" s="2" t="s">
        <v>12</v>
      </c>
      <c r="B19" s="3" t="s">
        <v>63</v>
      </c>
      <c r="C19" s="4"/>
      <c r="D19" s="5"/>
      <c r="F19" s="7"/>
      <c r="G19" s="8"/>
    </row>
    <row r="20" spans="1:7" hidden="1" x14ac:dyDescent="0.25">
      <c r="A20" s="2" t="s">
        <v>13</v>
      </c>
      <c r="B20" s="3" t="s">
        <v>64</v>
      </c>
      <c r="C20" s="4"/>
      <c r="D20" s="5"/>
      <c r="F20" s="7"/>
      <c r="G20" s="8"/>
    </row>
    <row r="21" spans="1:7" x14ac:dyDescent="0.25">
      <c r="A21" s="2" t="s">
        <v>14</v>
      </c>
      <c r="B21" s="31" t="s">
        <v>44</v>
      </c>
      <c r="C21" s="56">
        <f>SUM(C16:C20)</f>
        <v>35525</v>
      </c>
      <c r="D21" s="28">
        <f>C21*100/C15</f>
        <v>99.610251233737102</v>
      </c>
      <c r="F21" s="7"/>
      <c r="G21" s="8"/>
    </row>
    <row r="22" spans="1:7" x14ac:dyDescent="0.25">
      <c r="A22" s="2" t="s">
        <v>15</v>
      </c>
      <c r="B22" s="3" t="s">
        <v>58</v>
      </c>
      <c r="C22" s="4">
        <v>139</v>
      </c>
      <c r="D22" s="5"/>
      <c r="F22" s="7"/>
      <c r="G22" s="8"/>
    </row>
    <row r="23" spans="1:7" hidden="1" x14ac:dyDescent="0.25">
      <c r="A23" s="2" t="s">
        <v>16</v>
      </c>
      <c r="B23" s="3" t="s">
        <v>65</v>
      </c>
      <c r="C23" s="4"/>
      <c r="D23" s="5"/>
    </row>
    <row r="24" spans="1:7" hidden="1" x14ac:dyDescent="0.25">
      <c r="A24" s="2" t="s">
        <v>17</v>
      </c>
      <c r="B24" s="3" t="s">
        <v>66</v>
      </c>
      <c r="C24" s="4"/>
      <c r="D24" s="5"/>
    </row>
    <row r="25" spans="1:7" hidden="1" x14ac:dyDescent="0.25">
      <c r="A25" s="2" t="s">
        <v>18</v>
      </c>
      <c r="B25" s="3" t="s">
        <v>67</v>
      </c>
      <c r="C25" s="4"/>
      <c r="D25" s="5"/>
    </row>
    <row r="26" spans="1:7" hidden="1" x14ac:dyDescent="0.25">
      <c r="A26" s="2" t="s">
        <v>19</v>
      </c>
      <c r="B26" s="3" t="s">
        <v>68</v>
      </c>
      <c r="C26" s="4"/>
      <c r="D26" s="5"/>
    </row>
    <row r="27" spans="1:7" x14ac:dyDescent="0.25">
      <c r="A27" s="2" t="s">
        <v>20</v>
      </c>
      <c r="B27" s="31" t="s">
        <v>45</v>
      </c>
      <c r="C27" s="56">
        <f>SUM(C22:C26)</f>
        <v>139</v>
      </c>
      <c r="D27" s="28">
        <f>C27*100/C15</f>
        <v>0.38974876626289817</v>
      </c>
    </row>
    <row r="28" spans="1:7" hidden="1" x14ac:dyDescent="0.25">
      <c r="A28" s="2"/>
      <c r="B28" s="3"/>
      <c r="C28" s="4"/>
      <c r="D28" s="5"/>
    </row>
    <row r="29" spans="1:7" hidden="1" x14ac:dyDescent="0.25">
      <c r="A29" s="32" t="s">
        <v>21</v>
      </c>
      <c r="B29" s="32" t="s">
        <v>22</v>
      </c>
      <c r="C29" s="33"/>
      <c r="D29" s="34">
        <f>C29/C$31*100</f>
        <v>0</v>
      </c>
    </row>
    <row r="30" spans="1:7" ht="11.25" customHeight="1" x14ac:dyDescent="0.25">
      <c r="A30" s="2"/>
      <c r="B30" s="3"/>
      <c r="C30" s="4"/>
      <c r="D30" s="5"/>
    </row>
    <row r="31" spans="1:7" ht="15.75" x14ac:dyDescent="0.25">
      <c r="A31" s="39" t="s">
        <v>23</v>
      </c>
      <c r="B31" s="39"/>
      <c r="C31" s="40">
        <f>C8+C15+C29</f>
        <v>52327</v>
      </c>
      <c r="D31" s="40">
        <f>D8+D15+D29</f>
        <v>100.00000000000001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59" sqref="B59"/>
    </sheetView>
  </sheetViews>
  <sheetFormatPr baseColWidth="10" defaultRowHeight="15" x14ac:dyDescent="0.25"/>
  <cols>
    <col min="1" max="1" width="24.42578125" style="6" customWidth="1"/>
    <col min="2" max="2" width="15.140625" style="6" customWidth="1"/>
    <col min="3" max="3" width="11.42578125" style="6"/>
    <col min="4" max="4" width="10.42578125" style="6" customWidth="1"/>
    <col min="5" max="5" width="13.85546875" style="6" bestFit="1" customWidth="1"/>
    <col min="6" max="6" width="9.7109375" style="6" customWidth="1"/>
    <col min="7" max="8" width="13.7109375" style="6" bestFit="1" customWidth="1"/>
    <col min="9" max="16384" width="11.42578125" style="6"/>
  </cols>
  <sheetData>
    <row r="2" spans="1:6" ht="17.25" x14ac:dyDescent="0.3">
      <c r="A2" s="20" t="s">
        <v>47</v>
      </c>
      <c r="B2" s="21"/>
      <c r="C2" s="21"/>
      <c r="D2" s="21"/>
      <c r="E2" s="21"/>
    </row>
    <row r="3" spans="1:6" ht="15" customHeight="1" x14ac:dyDescent="0.25"/>
    <row r="4" spans="1:6" ht="32.25" customHeight="1" x14ac:dyDescent="0.25">
      <c r="A4" s="44" t="s">
        <v>25</v>
      </c>
      <c r="B4" s="45" t="s">
        <v>26</v>
      </c>
      <c r="C4" s="44" t="s">
        <v>27</v>
      </c>
      <c r="D4" s="44" t="s">
        <v>2</v>
      </c>
      <c r="E4" s="44" t="s">
        <v>28</v>
      </c>
      <c r="F4" s="44" t="s">
        <v>2</v>
      </c>
    </row>
    <row r="5" spans="1:6" ht="10.5" customHeight="1" x14ac:dyDescent="0.25">
      <c r="A5" s="13"/>
      <c r="B5" s="14"/>
      <c r="C5" s="13"/>
      <c r="D5" s="13"/>
      <c r="E5" s="13"/>
      <c r="F5" s="13"/>
    </row>
    <row r="6" spans="1:6" x14ac:dyDescent="0.25">
      <c r="A6" s="47" t="s">
        <v>29</v>
      </c>
      <c r="B6" s="48" t="s">
        <v>30</v>
      </c>
      <c r="C6" s="49">
        <v>64</v>
      </c>
      <c r="D6" s="50">
        <f>C6*100/$C$14</f>
        <v>34.972677595628419</v>
      </c>
      <c r="E6" s="49">
        <v>149</v>
      </c>
      <c r="F6" s="50">
        <f>E6*100/$E$14</f>
        <v>0.28474783572534257</v>
      </c>
    </row>
    <row r="7" spans="1:6" ht="9.75" customHeight="1" x14ac:dyDescent="0.25">
      <c r="A7" s="9"/>
      <c r="B7" s="27"/>
      <c r="C7" s="10"/>
      <c r="D7" s="11"/>
      <c r="E7" s="10"/>
      <c r="F7" s="11"/>
    </row>
    <row r="8" spans="1:6" x14ac:dyDescent="0.25">
      <c r="A8" s="47" t="s">
        <v>31</v>
      </c>
      <c r="B8" s="48" t="s">
        <v>32</v>
      </c>
      <c r="C8" s="49">
        <v>53</v>
      </c>
      <c r="D8" s="50">
        <f>C8*100/$C$14</f>
        <v>28.961748633879782</v>
      </c>
      <c r="E8" s="49">
        <v>737</v>
      </c>
      <c r="F8" s="50">
        <f>E8*100/$E$14</f>
        <v>1.408450704225352</v>
      </c>
    </row>
    <row r="9" spans="1:6" ht="10.5" customHeight="1" x14ac:dyDescent="0.25">
      <c r="A9" s="9"/>
      <c r="B9" s="27"/>
      <c r="C9" s="10"/>
      <c r="D9" s="11"/>
      <c r="E9" s="10"/>
      <c r="F9" s="11"/>
    </row>
    <row r="10" spans="1:6" x14ac:dyDescent="0.25">
      <c r="A10" s="47" t="s">
        <v>33</v>
      </c>
      <c r="B10" s="48" t="s">
        <v>34</v>
      </c>
      <c r="C10" s="49">
        <v>24</v>
      </c>
      <c r="D10" s="50">
        <f>C10*100/$C$14</f>
        <v>13.114754098360656</v>
      </c>
      <c r="E10" s="49">
        <v>1379</v>
      </c>
      <c r="F10" s="50">
        <f>E10*100/$E$14</f>
        <v>2.6353507749345462</v>
      </c>
    </row>
    <row r="11" spans="1:6" ht="9.75" customHeight="1" x14ac:dyDescent="0.25">
      <c r="A11" s="9"/>
      <c r="B11" s="27"/>
      <c r="C11" s="10"/>
      <c r="D11" s="11"/>
      <c r="E11" s="10"/>
      <c r="F11" s="11"/>
    </row>
    <row r="12" spans="1:6" x14ac:dyDescent="0.25">
      <c r="A12" s="47" t="s">
        <v>35</v>
      </c>
      <c r="B12" s="48" t="s">
        <v>61</v>
      </c>
      <c r="C12" s="49">
        <v>42</v>
      </c>
      <c r="D12" s="50">
        <v>22.9</v>
      </c>
      <c r="E12" s="49">
        <v>50062</v>
      </c>
      <c r="F12" s="50">
        <f>E12*100/$E$14</f>
        <v>95.671450685114763</v>
      </c>
    </row>
    <row r="13" spans="1:6" ht="8.25" customHeight="1" x14ac:dyDescent="0.25">
      <c r="A13" s="9"/>
      <c r="B13" s="12"/>
      <c r="C13" s="10"/>
      <c r="D13" s="11"/>
      <c r="E13" s="10"/>
      <c r="F13" s="11"/>
    </row>
    <row r="14" spans="1:6" ht="15.75" customHeight="1" x14ac:dyDescent="0.25">
      <c r="A14" s="44" t="s">
        <v>36</v>
      </c>
      <c r="B14" s="46"/>
      <c r="C14" s="45">
        <f>SUM(C6:C12)</f>
        <v>183</v>
      </c>
      <c r="D14" s="45">
        <f t="shared" ref="D14:F14" si="0">SUM(D6:D12)</f>
        <v>99.949180327868874</v>
      </c>
      <c r="E14" s="45">
        <f t="shared" si="0"/>
        <v>52327</v>
      </c>
      <c r="F14" s="45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8"/>
  <sheetViews>
    <sheetView workbookViewId="0">
      <selection activeCell="A55" sqref="A55"/>
    </sheetView>
  </sheetViews>
  <sheetFormatPr baseColWidth="10" defaultRowHeight="15" x14ac:dyDescent="0.25"/>
  <cols>
    <col min="1" max="1" width="28.140625" bestFit="1" customWidth="1"/>
    <col min="2" max="2" width="13.42578125" style="6" customWidth="1"/>
    <col min="3" max="3" width="17.140625" bestFit="1" customWidth="1"/>
    <col min="4" max="4" width="17" bestFit="1" customWidth="1"/>
    <col min="5" max="5" width="14.7109375" style="6" customWidth="1"/>
    <col min="6" max="6" width="15.140625" bestFit="1" customWidth="1"/>
    <col min="7" max="7" width="15.140625" style="6" customWidth="1"/>
    <col min="8" max="8" width="14" style="6" bestFit="1" customWidth="1"/>
    <col min="9" max="9" width="12.5703125" bestFit="1" customWidth="1"/>
    <col min="10" max="10" width="15.7109375" bestFit="1" customWidth="1"/>
  </cols>
  <sheetData>
    <row r="2" spans="1:14" ht="17.25" x14ac:dyDescent="0.3">
      <c r="A2" s="20" t="s">
        <v>46</v>
      </c>
      <c r="B2" s="21"/>
      <c r="C2" s="21"/>
      <c r="D2" s="21"/>
      <c r="E2" s="21"/>
    </row>
    <row r="3" spans="1:14" s="6" customForma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14" x14ac:dyDescent="0.25">
      <c r="A4" s="61" t="s">
        <v>0</v>
      </c>
      <c r="B4" s="60" t="s">
        <v>1</v>
      </c>
      <c r="C4" s="61" t="s">
        <v>69</v>
      </c>
      <c r="D4" s="61" t="s">
        <v>38</v>
      </c>
      <c r="E4" s="61" t="s">
        <v>62</v>
      </c>
      <c r="F4" s="61" t="s">
        <v>60</v>
      </c>
      <c r="G4" s="61" t="s">
        <v>39</v>
      </c>
      <c r="H4" s="61" t="s">
        <v>70</v>
      </c>
      <c r="I4" s="60" t="s">
        <v>36</v>
      </c>
      <c r="J4" s="23"/>
      <c r="L4" s="23"/>
    </row>
    <row r="5" spans="1:14" x14ac:dyDescent="0.25">
      <c r="A5" s="61"/>
      <c r="B5" s="60"/>
      <c r="C5" s="61"/>
      <c r="D5" s="61"/>
      <c r="E5" s="61"/>
      <c r="F5" s="61"/>
      <c r="G5" s="61"/>
      <c r="H5" s="61"/>
      <c r="I5" s="60"/>
      <c r="J5" s="23"/>
      <c r="K5" s="23"/>
      <c r="L5" s="23"/>
      <c r="M5" s="23"/>
      <c r="N5" s="23"/>
    </row>
    <row r="6" spans="1:14" s="6" customFormat="1" ht="9.75" customHeight="1" x14ac:dyDescent="0.25">
      <c r="A6" s="24"/>
      <c r="B6" s="24"/>
      <c r="C6" s="25"/>
      <c r="D6" s="25"/>
      <c r="E6" s="25"/>
      <c r="F6" s="25"/>
      <c r="G6" s="25"/>
      <c r="H6" s="25"/>
      <c r="I6" s="25"/>
      <c r="J6" s="35"/>
      <c r="K6" s="35"/>
      <c r="L6" s="35"/>
      <c r="M6" s="23"/>
      <c r="N6" s="23"/>
    </row>
    <row r="7" spans="1:14" s="6" customFormat="1" x14ac:dyDescent="0.25">
      <c r="A7" s="53" t="s">
        <v>4</v>
      </c>
      <c r="B7" s="54" t="s">
        <v>51</v>
      </c>
      <c r="C7" s="55">
        <v>209</v>
      </c>
      <c r="D7" s="55">
        <v>153</v>
      </c>
      <c r="E7" s="55">
        <v>2502</v>
      </c>
      <c r="F7" s="55">
        <v>387</v>
      </c>
      <c r="G7" s="55">
        <v>0</v>
      </c>
      <c r="H7" s="55">
        <v>0</v>
      </c>
      <c r="I7" s="62">
        <f>SUM(C7:H7)</f>
        <v>3251</v>
      </c>
      <c r="J7" s="35"/>
      <c r="K7" s="35"/>
      <c r="L7" s="35"/>
      <c r="M7" s="23"/>
      <c r="N7" s="23"/>
    </row>
    <row r="8" spans="1:14" x14ac:dyDescent="0.25">
      <c r="A8" s="22" t="s">
        <v>37</v>
      </c>
      <c r="B8" s="16" t="s">
        <v>59</v>
      </c>
      <c r="C8" s="15">
        <v>86</v>
      </c>
      <c r="D8" s="15">
        <v>159</v>
      </c>
      <c r="E8" s="15">
        <v>2804</v>
      </c>
      <c r="F8" s="15">
        <v>71</v>
      </c>
      <c r="G8" s="15">
        <v>0</v>
      </c>
      <c r="H8" s="15">
        <v>0</v>
      </c>
      <c r="I8" s="63">
        <f t="shared" ref="I8:I15" si="0">SUM(C8:H8)</f>
        <v>3120</v>
      </c>
      <c r="J8" s="18" t="s">
        <v>40</v>
      </c>
      <c r="K8" s="19">
        <f>I7+I8</f>
        <v>6371</v>
      </c>
      <c r="L8" s="59">
        <f>K8*100/$K$13</f>
        <v>12.175358801383608</v>
      </c>
      <c r="M8" s="23"/>
      <c r="N8" s="23"/>
    </row>
    <row r="9" spans="1:14" s="6" customFormat="1" x14ac:dyDescent="0.25">
      <c r="A9" s="53" t="s">
        <v>5</v>
      </c>
      <c r="B9" s="54" t="s">
        <v>53</v>
      </c>
      <c r="C9" s="55">
        <v>27</v>
      </c>
      <c r="D9" s="55">
        <v>0</v>
      </c>
      <c r="E9" s="55">
        <v>106</v>
      </c>
      <c r="F9" s="55">
        <v>0</v>
      </c>
      <c r="G9" s="55">
        <v>0</v>
      </c>
      <c r="H9" s="55">
        <v>0</v>
      </c>
      <c r="I9" s="62">
        <f t="shared" si="0"/>
        <v>133</v>
      </c>
      <c r="J9" s="18" t="s">
        <v>41</v>
      </c>
      <c r="K9" s="19">
        <f>I9+I10</f>
        <v>9709</v>
      </c>
      <c r="L9" s="59">
        <v>18.5</v>
      </c>
      <c r="M9" s="23"/>
      <c r="N9" s="23"/>
    </row>
    <row r="10" spans="1:14" x14ac:dyDescent="0.25">
      <c r="A10" s="22" t="s">
        <v>6</v>
      </c>
      <c r="B10" s="16" t="s">
        <v>54</v>
      </c>
      <c r="C10" s="15">
        <v>682</v>
      </c>
      <c r="D10" s="15">
        <v>1056</v>
      </c>
      <c r="E10" s="15">
        <v>7499</v>
      </c>
      <c r="F10" s="15">
        <v>335</v>
      </c>
      <c r="G10" s="15">
        <v>0</v>
      </c>
      <c r="H10" s="15">
        <v>4</v>
      </c>
      <c r="I10" s="63">
        <f t="shared" si="0"/>
        <v>9576</v>
      </c>
      <c r="J10" s="18" t="s">
        <v>20</v>
      </c>
      <c r="K10" s="19">
        <f>I11</f>
        <v>139</v>
      </c>
      <c r="L10" s="59">
        <f t="shared" ref="L10:L12" si="1">K10*100/$K$13</f>
        <v>0.2656372427236417</v>
      </c>
      <c r="M10" s="23"/>
      <c r="N10" s="23"/>
    </row>
    <row r="11" spans="1:14" x14ac:dyDescent="0.25">
      <c r="A11" s="53" t="s">
        <v>15</v>
      </c>
      <c r="B11" s="54" t="s">
        <v>58</v>
      </c>
      <c r="C11" s="55">
        <v>76</v>
      </c>
      <c r="D11" s="55">
        <v>30</v>
      </c>
      <c r="E11" s="55">
        <v>33</v>
      </c>
      <c r="F11" s="55">
        <v>0</v>
      </c>
      <c r="G11" s="55">
        <v>0</v>
      </c>
      <c r="H11" s="55">
        <v>0</v>
      </c>
      <c r="I11" s="62">
        <f t="shared" si="0"/>
        <v>139</v>
      </c>
      <c r="J11" s="18" t="s">
        <v>14</v>
      </c>
      <c r="K11" s="19">
        <f>I12+I13+I14</f>
        <v>35525</v>
      </c>
      <c r="L11" s="59">
        <f t="shared" si="1"/>
        <v>67.890381638542237</v>
      </c>
      <c r="M11" s="23"/>
      <c r="N11" s="23"/>
    </row>
    <row r="12" spans="1:14" s="6" customFormat="1" x14ac:dyDescent="0.25">
      <c r="A12" s="22" t="s">
        <v>9</v>
      </c>
      <c r="B12" s="16" t="s">
        <v>55</v>
      </c>
      <c r="C12" s="15">
        <v>97</v>
      </c>
      <c r="D12" s="15">
        <v>8</v>
      </c>
      <c r="E12" s="15">
        <v>564</v>
      </c>
      <c r="F12" s="15">
        <v>0</v>
      </c>
      <c r="G12" s="15">
        <v>0</v>
      </c>
      <c r="H12" s="15">
        <v>0</v>
      </c>
      <c r="I12" s="63">
        <f t="shared" si="0"/>
        <v>669</v>
      </c>
      <c r="J12" s="18" t="s">
        <v>7</v>
      </c>
      <c r="K12" s="19">
        <f>I15</f>
        <v>583</v>
      </c>
      <c r="L12" s="59">
        <f t="shared" si="1"/>
        <v>1.1141475719991591</v>
      </c>
      <c r="M12" s="23"/>
      <c r="N12" s="23"/>
    </row>
    <row r="13" spans="1:14" s="6" customFormat="1" x14ac:dyDescent="0.25">
      <c r="A13" s="53" t="s">
        <v>10</v>
      </c>
      <c r="B13" s="54" t="s">
        <v>56</v>
      </c>
      <c r="C13" s="55">
        <v>4184</v>
      </c>
      <c r="D13" s="55">
        <v>400</v>
      </c>
      <c r="E13" s="55">
        <v>29216</v>
      </c>
      <c r="F13" s="55">
        <v>726</v>
      </c>
      <c r="G13" s="55">
        <v>0</v>
      </c>
      <c r="H13" s="55">
        <v>2</v>
      </c>
      <c r="I13" s="62">
        <f t="shared" si="0"/>
        <v>34528</v>
      </c>
      <c r="J13" s="18" t="s">
        <v>42</v>
      </c>
      <c r="K13" s="19">
        <f>SUM(K8:K12)</f>
        <v>52327</v>
      </c>
      <c r="L13" s="17">
        <f>SUM(L8:L12)</f>
        <v>99.945525254648643</v>
      </c>
      <c r="M13" s="23"/>
      <c r="N13" s="23"/>
    </row>
    <row r="14" spans="1:14" x14ac:dyDescent="0.25">
      <c r="A14" s="22" t="s">
        <v>11</v>
      </c>
      <c r="B14" s="16" t="s">
        <v>57</v>
      </c>
      <c r="C14" s="15">
        <v>44</v>
      </c>
      <c r="D14" s="15">
        <v>11</v>
      </c>
      <c r="E14" s="15">
        <v>215</v>
      </c>
      <c r="F14" s="15">
        <v>58</v>
      </c>
      <c r="G14" s="15">
        <v>0</v>
      </c>
      <c r="H14" s="15">
        <v>0</v>
      </c>
      <c r="I14" s="63">
        <f t="shared" si="0"/>
        <v>328</v>
      </c>
      <c r="J14" s="35"/>
      <c r="K14" s="35"/>
      <c r="L14" s="35"/>
      <c r="M14" s="23"/>
      <c r="N14" s="23"/>
    </row>
    <row r="15" spans="1:14" x14ac:dyDescent="0.25">
      <c r="A15" s="53" t="s">
        <v>7</v>
      </c>
      <c r="B15" s="54" t="s">
        <v>49</v>
      </c>
      <c r="C15" s="55">
        <v>1</v>
      </c>
      <c r="D15" s="55">
        <v>10</v>
      </c>
      <c r="E15" s="55">
        <v>469</v>
      </c>
      <c r="F15" s="55">
        <v>0</v>
      </c>
      <c r="G15" s="55">
        <v>103</v>
      </c>
      <c r="H15" s="55">
        <v>0</v>
      </c>
      <c r="I15" s="62">
        <f t="shared" si="0"/>
        <v>583</v>
      </c>
      <c r="J15" s="35"/>
      <c r="K15" s="35"/>
      <c r="L15" s="35"/>
      <c r="M15" s="23"/>
      <c r="N15" s="23"/>
    </row>
    <row r="16" spans="1:14" ht="9.75" customHeight="1" x14ac:dyDescent="0.25">
      <c r="A16" s="24"/>
      <c r="B16" s="24"/>
      <c r="C16" s="26"/>
      <c r="D16" s="26"/>
      <c r="E16" s="26"/>
      <c r="F16" s="26"/>
      <c r="G16" s="26"/>
      <c r="H16" s="26"/>
      <c r="I16" s="26"/>
      <c r="J16" s="23"/>
      <c r="K16" s="23"/>
      <c r="L16" s="23"/>
      <c r="M16" s="23"/>
      <c r="N16" s="23"/>
    </row>
    <row r="17" spans="1:14" x14ac:dyDescent="0.25">
      <c r="A17" s="51" t="s">
        <v>36</v>
      </c>
      <c r="B17" s="51"/>
      <c r="C17" s="52">
        <f t="shared" ref="C17:I17" si="2">SUM(C7:C15)</f>
        <v>5406</v>
      </c>
      <c r="D17" s="52">
        <f t="shared" si="2"/>
        <v>1827</v>
      </c>
      <c r="E17" s="52">
        <f t="shared" si="2"/>
        <v>43408</v>
      </c>
      <c r="F17" s="52">
        <f t="shared" si="2"/>
        <v>1577</v>
      </c>
      <c r="G17" s="52">
        <f t="shared" si="2"/>
        <v>103</v>
      </c>
      <c r="H17" s="52">
        <f t="shared" si="2"/>
        <v>6</v>
      </c>
      <c r="I17" s="52">
        <f t="shared" si="2"/>
        <v>52327</v>
      </c>
      <c r="J17" s="23"/>
      <c r="K17" s="23"/>
      <c r="L17" s="23"/>
      <c r="M17" s="23"/>
      <c r="N17" s="23"/>
    </row>
    <row r="18" spans="1:14" x14ac:dyDescent="0.25">
      <c r="A18" s="29"/>
      <c r="B18" s="29"/>
      <c r="C18" s="58">
        <f>C17*100/$I$17</f>
        <v>10.331186576719476</v>
      </c>
      <c r="D18" s="58">
        <f>D17*100/$I$17</f>
        <v>3.4915053414107438</v>
      </c>
      <c r="E18" s="58">
        <f>E17*100/$I$17</f>
        <v>82.955262101783021</v>
      </c>
      <c r="F18" s="58">
        <f>F17*100/$I$17</f>
        <v>3.0137405163682227</v>
      </c>
      <c r="G18" s="58">
        <f t="shared" ref="G18:H18" si="3">G17*100/$I$17</f>
        <v>0.19683910791751869</v>
      </c>
      <c r="H18" s="58">
        <f t="shared" si="3"/>
        <v>1.1466355801020506E-2</v>
      </c>
      <c r="I18" s="17">
        <f>SUM(C18:F18)</f>
        <v>99.791694536281454</v>
      </c>
      <c r="J18" s="23"/>
      <c r="L18" s="23"/>
    </row>
    <row r="19" spans="1:14" x14ac:dyDescent="0.25">
      <c r="A19" s="30"/>
      <c r="B19" s="30"/>
      <c r="C19" s="57"/>
      <c r="D19" s="57"/>
      <c r="E19" s="57"/>
      <c r="F19" s="57"/>
      <c r="G19" s="57"/>
      <c r="H19" s="57"/>
      <c r="I19" s="35"/>
      <c r="L19" s="23"/>
    </row>
    <row r="20" spans="1:14" x14ac:dyDescent="0.25">
      <c r="A20" s="30"/>
      <c r="B20" s="30"/>
      <c r="C20" s="30"/>
      <c r="D20" s="30"/>
      <c r="E20" s="30"/>
      <c r="F20" s="30"/>
      <c r="G20" s="30"/>
      <c r="H20" s="30"/>
      <c r="K20" s="23"/>
      <c r="L20" s="23"/>
    </row>
    <row r="21" spans="1:14" x14ac:dyDescent="0.25">
      <c r="A21" s="30"/>
      <c r="B21" s="30"/>
      <c r="C21" s="30"/>
      <c r="D21" s="30"/>
      <c r="E21" s="30"/>
      <c r="F21" s="30"/>
      <c r="G21" s="30"/>
      <c r="H21" s="30"/>
      <c r="K21" s="23"/>
    </row>
    <row r="22" spans="1:14" x14ac:dyDescent="0.25">
      <c r="A22" s="30"/>
      <c r="B22" s="30"/>
      <c r="C22" s="30"/>
      <c r="D22" s="30"/>
      <c r="E22" s="30"/>
      <c r="F22" s="30"/>
      <c r="G22" s="30"/>
      <c r="H22" s="30"/>
      <c r="L22" s="23"/>
    </row>
    <row r="23" spans="1:14" x14ac:dyDescent="0.25">
      <c r="A23" s="30"/>
      <c r="B23" s="30"/>
      <c r="C23" s="30"/>
      <c r="D23" s="30"/>
      <c r="E23" s="30"/>
      <c r="F23" s="30"/>
      <c r="G23" s="30"/>
      <c r="H23" s="30"/>
    </row>
    <row r="24" spans="1:14" x14ac:dyDescent="0.25">
      <c r="A24" s="30"/>
      <c r="B24" s="30"/>
      <c r="C24" s="30"/>
      <c r="D24" s="30"/>
      <c r="E24" s="30"/>
      <c r="F24" s="30"/>
      <c r="G24" s="30"/>
      <c r="H24" s="30"/>
    </row>
    <row r="25" spans="1:14" x14ac:dyDescent="0.25">
      <c r="A25" s="30"/>
      <c r="B25" s="30"/>
      <c r="C25" s="30"/>
      <c r="D25" s="30"/>
      <c r="E25" s="30"/>
      <c r="F25" s="30"/>
      <c r="G25" s="30"/>
      <c r="H25" s="30"/>
    </row>
    <row r="26" spans="1:14" x14ac:dyDescent="0.25">
      <c r="A26" s="30"/>
      <c r="B26" s="30"/>
      <c r="C26" s="30"/>
      <c r="D26" s="30"/>
      <c r="E26" s="30"/>
      <c r="F26" s="30"/>
      <c r="G26" s="30"/>
      <c r="H26" s="30"/>
    </row>
    <row r="27" spans="1:14" x14ac:dyDescent="0.25">
      <c r="A27" s="30"/>
      <c r="B27" s="30"/>
      <c r="C27" s="30"/>
      <c r="D27" s="30"/>
      <c r="E27" s="30"/>
      <c r="F27" s="30"/>
      <c r="G27" s="30"/>
      <c r="H27" s="30"/>
    </row>
    <row r="28" spans="1:14" x14ac:dyDescent="0.25">
      <c r="A28" s="30"/>
      <c r="B28" s="30"/>
      <c r="C28" s="30"/>
      <c r="D28" s="30"/>
      <c r="E28" s="30"/>
      <c r="F28" s="30"/>
      <c r="G28" s="30"/>
      <c r="H28" s="30"/>
    </row>
    <row r="29" spans="1:14" x14ac:dyDescent="0.25">
      <c r="A29" s="30"/>
      <c r="B29" s="30"/>
      <c r="C29" s="30"/>
      <c r="D29" s="30"/>
      <c r="E29" s="30"/>
      <c r="F29" s="30"/>
      <c r="G29" s="30"/>
      <c r="H29" s="30"/>
    </row>
    <row r="30" spans="1:14" x14ac:dyDescent="0.25">
      <c r="A30" s="30"/>
      <c r="B30" s="30"/>
      <c r="C30" s="30"/>
      <c r="D30" s="30"/>
      <c r="E30" s="30"/>
      <c r="F30" s="30"/>
      <c r="G30" s="30"/>
      <c r="H30" s="30"/>
    </row>
    <row r="31" spans="1:14" x14ac:dyDescent="0.25">
      <c r="A31" s="30"/>
      <c r="B31" s="30"/>
      <c r="C31" s="30"/>
      <c r="D31" s="30"/>
      <c r="E31" s="30"/>
      <c r="F31" s="30"/>
      <c r="G31" s="30"/>
      <c r="H31" s="30"/>
    </row>
    <row r="32" spans="1:14" x14ac:dyDescent="0.25">
      <c r="A32" s="30"/>
      <c r="B32" s="30"/>
      <c r="C32" s="30"/>
      <c r="D32" s="30"/>
      <c r="E32" s="30"/>
      <c r="F32" s="30"/>
      <c r="G32" s="30"/>
      <c r="H32" s="30"/>
    </row>
    <row r="33" spans="1:8" x14ac:dyDescent="0.25">
      <c r="A33" s="30"/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B37" s="30"/>
    </row>
    <row r="38" spans="1:8" x14ac:dyDescent="0.25">
      <c r="B38" s="30"/>
    </row>
  </sheetData>
  <mergeCells count="9">
    <mergeCell ref="I4:I5"/>
    <mergeCell ref="F4:F5"/>
    <mergeCell ref="B4:B5"/>
    <mergeCell ref="A4:A5"/>
    <mergeCell ref="C4:C5"/>
    <mergeCell ref="D4:D5"/>
    <mergeCell ref="E4:E5"/>
    <mergeCell ref="G4:G5"/>
    <mergeCell ref="H4:H5"/>
  </mergeCells>
  <pageMargins left="0.7" right="0.7" top="0.75" bottom="0.75" header="0.3" footer="0.3"/>
  <pageSetup orientation="portrait" r:id="rId1"/>
  <ignoredErrors>
    <ignoredError sqref="L8 I18 C18:D18 L10:L13 F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</cp:lastModifiedBy>
  <dcterms:created xsi:type="dcterms:W3CDTF">2011-03-03T01:10:55Z</dcterms:created>
  <dcterms:modified xsi:type="dcterms:W3CDTF">2020-06-19T01:26:59Z</dcterms:modified>
</cp:coreProperties>
</file>