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saveExternalLinkValues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caballe\Desktop\rHnET\Proyecto RhNet\Archivos Planos de Resultados_1\CAMBIOS PARA EL PORTAL USP\PERSONAL DE MANDO ART. 54-58 MRH\APF Herramienta\"/>
    </mc:Choice>
  </mc:AlternateContent>
  <bookViews>
    <workbookView xWindow="-15" yWindow="45" windowWidth="15480" windowHeight="5925" tabRatio="714"/>
  </bookViews>
  <sheets>
    <sheet name="MDI" sheetId="1" r:id="rId1"/>
    <sheet name="ACT.EXT." sheetId="2" r:id="rId2"/>
    <sheet name="fact efi-SUPERIOR" sheetId="3" r:id="rId3"/>
    <sheet name="vcai-DESARROLLO" sheetId="4" state="hidden" r:id="rId4"/>
    <sheet name="fact efi-3°EVALUADOR" sheetId="6" r:id="rId5"/>
    <sheet name="fact efi-AUTO" sheetId="8" r:id="rId6"/>
    <sheet name="APOR.DEST." sheetId="9" r:id="rId7"/>
    <sheet name="Resumen personal" sheetId="10" r:id="rId8"/>
    <sheet name="tablas de calculo" sheetId="11" state="hidden" r:id="rId9"/>
  </sheets>
  <externalReferences>
    <externalReference r:id="rId10"/>
  </externalReferences>
  <definedNames>
    <definedName name="_xlnm._FilterDatabase" localSheetId="0" hidden="1">MDI!$B$32:$K$34</definedName>
    <definedName name="ACT.EXT.1">'[1]tablas de calculo'!$BM$1</definedName>
    <definedName name="actexten1">'tablas de calculo'!$AV$20</definedName>
    <definedName name="actexten2">'tablas de calculo'!$AV$21</definedName>
    <definedName name="actexten3">'tablas de calculo'!$AV$22</definedName>
    <definedName name="aportdesen1">'tablas de calculo'!$AV$28</definedName>
    <definedName name="aportdesen10">'tablas de calculo'!$AV$37</definedName>
    <definedName name="aportdesen11">'tablas de calculo'!$AV$38</definedName>
    <definedName name="aportdesen12">'tablas de calculo'!$AV$39</definedName>
    <definedName name="aportdesen13">'tablas de calculo'!$AV$40</definedName>
    <definedName name="aportdesen2">'tablas de calculo'!$AV$29</definedName>
    <definedName name="aportdesen3">'tablas de calculo'!$AV$30</definedName>
    <definedName name="aportdesen4">'tablas de calculo'!$AV$31</definedName>
    <definedName name="aportdesen5">'tablas de calculo'!$AV$32</definedName>
    <definedName name="aportdesen6">'tablas de calculo'!$AV$33</definedName>
    <definedName name="aportdesen7">'tablas de calculo'!$AV$34</definedName>
    <definedName name="aportdesen8">'tablas de calculo'!$AV$35</definedName>
    <definedName name="aportdesen9">'tablas de calculo'!$AV$36</definedName>
    <definedName name="_xlnm.Print_Area" localSheetId="1">ACT.EXT.!$B$2:$K$41</definedName>
    <definedName name="_xlnm.Print_Area" localSheetId="6">APOR.DEST.!$B$2:$K$57</definedName>
    <definedName name="_xlnm.Print_Area" localSheetId="4">'fact efi-3°EVALUADOR'!$B$1:$K$53</definedName>
    <definedName name="_xlnm.Print_Area" localSheetId="5">'fact efi-AUTO'!$A$2:$L$52</definedName>
    <definedName name="_xlnm.Print_Area" localSheetId="2">'fact efi-SUPERIOR'!$B$2:$L$56</definedName>
    <definedName name="_xlnm.Print_Area" localSheetId="0">MDI!$B$2:$K$71</definedName>
    <definedName name="_xlnm.Print_Area" localSheetId="7">'Resumen personal'!$A$1:$I$77</definedName>
    <definedName name="_xlnm.Print_Area" localSheetId="8">'tablas de calculo'!$A$1:$AW$52</definedName>
    <definedName name="_xlnm.Print_Area" localSheetId="3">'vcai-DESARROLLO'!$A$1:$L$40</definedName>
    <definedName name="eapautoen1">'tablas de calculo'!$M$69</definedName>
    <definedName name="eapautoen10">'tablas de calculo'!$M$78</definedName>
    <definedName name="eapautoen11">'tablas de calculo'!$M$79</definedName>
    <definedName name="eapautoen12">'tablas de calculo'!$M$80</definedName>
    <definedName name="eapautoen2">'tablas de calculo'!$M$70</definedName>
    <definedName name="eapautoen3">'tablas de calculo'!$M$71</definedName>
    <definedName name="eapautoen4">'tablas de calculo'!$M$72</definedName>
    <definedName name="eapautoen5">'tablas de calculo'!$M$73</definedName>
    <definedName name="eapautoen6">'tablas de calculo'!$M$74</definedName>
    <definedName name="eapautoen7">'tablas de calculo'!$M$75</definedName>
    <definedName name="eapautoen8">'tablas de calculo'!$M$76</definedName>
    <definedName name="eapautoen9">'tablas de calculo'!$M$77</definedName>
    <definedName name="eapjefeen1">'tablas de calculo'!$M$55</definedName>
    <definedName name="eapjefeen10">'tablas de calculo'!$M$64</definedName>
    <definedName name="eapjefeen11">'tablas de calculo'!$M$65</definedName>
    <definedName name="eapjefeen12">'tablas de calculo'!$M$66</definedName>
    <definedName name="eapjefeen2">'tablas de calculo'!$M$56</definedName>
    <definedName name="eapjefeen3">'tablas de calculo'!$M$56</definedName>
    <definedName name="eapjefeen4">'tablas de calculo'!$M$58</definedName>
    <definedName name="eapjefeen5">'tablas de calculo'!$M$59</definedName>
    <definedName name="eapjefeen6">'tablas de calculo'!$M$60</definedName>
    <definedName name="eapjefeen7">'tablas de calculo'!$M$61</definedName>
    <definedName name="eapjefeen8">'tablas de calculo'!$M$62</definedName>
    <definedName name="eapjefeen9">'tablas de calculo'!$M$63</definedName>
    <definedName name="eapsup1">'[1]tablas de calculo'!$M$32</definedName>
    <definedName name="eapsupdesaen1">'tablas de calculo'!$Z$40</definedName>
    <definedName name="eapsupdesaen2">'tablas de calculo'!$Z$41</definedName>
    <definedName name="eapsupdesaen3">'tablas de calculo'!$Z$42</definedName>
    <definedName name="eapsupdesaen4">'tablas de calculo'!$Z$43</definedName>
    <definedName name="eapsupen1">'tablas de calculo'!$M$41</definedName>
    <definedName name="eapsupen10">'tablas de calculo'!$M$50</definedName>
    <definedName name="eapsupen11">'tablas de calculo'!$M$51</definedName>
    <definedName name="eapsupen12">'tablas de calculo'!$M$52</definedName>
    <definedName name="eapsupen2">'tablas de calculo'!$M$42</definedName>
    <definedName name="eapsupen3">'tablas de calculo'!$M$43</definedName>
    <definedName name="eapsupen4">'tablas de calculo'!$M$44</definedName>
    <definedName name="eapsupen5">'tablas de calculo'!$M$45</definedName>
    <definedName name="eapsupen6">'tablas de calculo'!$M$46</definedName>
    <definedName name="eapsupen7">'tablas de calculo'!$M$47</definedName>
    <definedName name="eapsupen8">'tablas de calculo'!$M$48</definedName>
    <definedName name="eapsupen9">'tablas de calculo'!$M$49</definedName>
    <definedName name="metasindivi1">'tablas de calculo'!$AG$46</definedName>
    <definedName name="metasindivi2">'tablas de calculo'!$AG$47</definedName>
    <definedName name="metasindivi3">'tablas de calculo'!$AG$48</definedName>
    <definedName name="metasindivi4">'tablas de calculo'!$AG$49</definedName>
    <definedName name="metasindivi5">'tablas de calculo'!$AG$50</definedName>
    <definedName name="metasindivi6">'tablas de calculo'!$AG$51</definedName>
    <definedName name="metasindivi7">'tablas de calculo'!$AG$52</definedName>
    <definedName name="solver_cvg" localSheetId="4" hidden="1">0.0001</definedName>
    <definedName name="solver_drv" localSheetId="4" hidden="1">1</definedName>
    <definedName name="solver_est" localSheetId="4" hidden="1">1</definedName>
    <definedName name="solver_itr" localSheetId="4" hidden="1">100</definedName>
    <definedName name="solver_lin" localSheetId="4" hidden="1">2</definedName>
    <definedName name="solver_neg" localSheetId="4" hidden="1">2</definedName>
    <definedName name="solver_num" localSheetId="4" hidden="1">0</definedName>
    <definedName name="solver_nwt" localSheetId="4" hidden="1">1</definedName>
    <definedName name="solver_opt" localSheetId="4" hidden="1">'fact efi-3°EVALUADOR'!$H$38</definedName>
    <definedName name="solver_pre" localSheetId="4" hidden="1">0.000001</definedName>
    <definedName name="solver_scl" localSheetId="4" hidden="1">2</definedName>
    <definedName name="solver_sho" localSheetId="4" hidden="1">2</definedName>
    <definedName name="solver_tim" localSheetId="4" hidden="1">100</definedName>
    <definedName name="solver_tol" localSheetId="4" hidden="1">0.05</definedName>
    <definedName name="solver_typ" localSheetId="4" hidden="1">1</definedName>
    <definedName name="solver_val" localSheetId="4" hidden="1">0</definedName>
    <definedName name="Z_50494D46_58B3_4AC4_A527_419C8BBDFD54_.wvu.Cols" localSheetId="1" hidden="1">ACT.EXT.!$M:$IV</definedName>
    <definedName name="Z_50494D46_58B3_4AC4_A527_419C8BBDFD54_.wvu.Cols" localSheetId="6" hidden="1">APOR.DEST.!$M:$IV</definedName>
    <definedName name="Z_50494D46_58B3_4AC4_A527_419C8BBDFD54_.wvu.Cols" localSheetId="4" hidden="1">'fact efi-3°EVALUADOR'!$M:$IV</definedName>
    <definedName name="Z_50494D46_58B3_4AC4_A527_419C8BBDFD54_.wvu.Cols" localSheetId="5" hidden="1">'fact efi-AUTO'!$M:$IV</definedName>
    <definedName name="Z_50494D46_58B3_4AC4_A527_419C8BBDFD54_.wvu.Cols" localSheetId="2" hidden="1">'fact efi-SUPERIOR'!$M:$IV</definedName>
    <definedName name="Z_50494D46_58B3_4AC4_A527_419C8BBDFD54_.wvu.Cols" localSheetId="0" hidden="1">MDI!$M:$IV</definedName>
    <definedName name="Z_50494D46_58B3_4AC4_A527_419C8BBDFD54_.wvu.Cols" localSheetId="7" hidden="1">'Resumen personal'!$K:$IV</definedName>
    <definedName name="Z_50494D46_58B3_4AC4_A527_419C8BBDFD54_.wvu.Cols" localSheetId="3" hidden="1">'vcai-DESARROLLO'!$M:$IV</definedName>
    <definedName name="Z_50494D46_58B3_4AC4_A527_419C8BBDFD54_.wvu.FilterData" localSheetId="0" hidden="1">MDI!$B$32:$K$34</definedName>
    <definedName name="Z_50494D46_58B3_4AC4_A527_419C8BBDFD54_.wvu.PrintArea" localSheetId="1" hidden="1">ACT.EXT.!$B$2:$K$41</definedName>
    <definedName name="Z_50494D46_58B3_4AC4_A527_419C8BBDFD54_.wvu.PrintArea" localSheetId="6" hidden="1">APOR.DEST.!$B$2:$K$57</definedName>
    <definedName name="Z_50494D46_58B3_4AC4_A527_419C8BBDFD54_.wvu.PrintArea" localSheetId="4" hidden="1">'fact efi-3°EVALUADOR'!$B$1:$K$53</definedName>
    <definedName name="Z_50494D46_58B3_4AC4_A527_419C8BBDFD54_.wvu.PrintArea" localSheetId="5" hidden="1">'fact efi-AUTO'!$B$2:$L$51</definedName>
    <definedName name="Z_50494D46_58B3_4AC4_A527_419C8BBDFD54_.wvu.PrintArea" localSheetId="2" hidden="1">'fact efi-SUPERIOR'!$B$2:$L$56</definedName>
    <definedName name="Z_50494D46_58B3_4AC4_A527_419C8BBDFD54_.wvu.PrintArea" localSheetId="0" hidden="1">MDI!$B$2:$K$71</definedName>
    <definedName name="Z_50494D46_58B3_4AC4_A527_419C8BBDFD54_.wvu.PrintArea" localSheetId="7" hidden="1">'Resumen personal'!$A$1:$I$77</definedName>
    <definedName name="Z_50494D46_58B3_4AC4_A527_419C8BBDFD54_.wvu.PrintArea" localSheetId="8" hidden="1">'tablas de calculo'!$A$1:$AW$52</definedName>
    <definedName name="Z_50494D46_58B3_4AC4_A527_419C8BBDFD54_.wvu.PrintArea" localSheetId="3" hidden="1">'vcai-DESARROLLO'!$A$1:$Q$43</definedName>
    <definedName name="Z_50494D46_58B3_4AC4_A527_419C8BBDFD54_.wvu.Rows" localSheetId="1" hidden="1">ACT.EXT.!$59:$65537,ACT.EXT.!$42:$52</definedName>
    <definedName name="Z_50494D46_58B3_4AC4_A527_419C8BBDFD54_.wvu.Rows" localSheetId="6" hidden="1">APOR.DEST.!$67:$65537,APOR.DEST.!$60:$66</definedName>
    <definedName name="Z_50494D46_58B3_4AC4_A527_419C8BBDFD54_.wvu.Rows" localSheetId="4" hidden="1">'fact efi-3°EVALUADOR'!$64:$65536,'fact efi-3°EVALUADOR'!$55:$63</definedName>
    <definedName name="Z_50494D46_58B3_4AC4_A527_419C8BBDFD54_.wvu.Rows" localSheetId="5" hidden="1">'fact efi-AUTO'!$73:$65537,'fact efi-AUTO'!$53:$72</definedName>
    <definedName name="Z_50494D46_58B3_4AC4_A527_419C8BBDFD54_.wvu.Rows" localSheetId="2" hidden="1">'fact efi-SUPERIOR'!$68:$65537,'fact efi-SUPERIOR'!$55:$67</definedName>
    <definedName name="Z_50494D46_58B3_4AC4_A527_419C8BBDFD54_.wvu.Rows" localSheetId="0" hidden="1">MDI!$150:$65536,MDI!$74:$149</definedName>
    <definedName name="Z_50494D46_58B3_4AC4_A527_419C8BBDFD54_.wvu.Rows" localSheetId="7" hidden="1">'Resumen personal'!$83:$65544,'Resumen personal'!$78:$79</definedName>
    <definedName name="Z_50494D46_58B3_4AC4_A527_419C8BBDFD54_.wvu.Rows" localSheetId="3" hidden="1">'vcai-DESARROLLO'!$94:$65536,'vcai-DESARROLLO'!$41:$93</definedName>
  </definedNames>
  <calcPr calcId="152511" fullPrecision="0"/>
  <customWorkbookViews>
    <customWorkbookView name="ecaballe - Vista personalizada" guid="{50494D46-58B3-4AC4-A527-419C8BBDFD54}" mergeInterval="0" personalView="1" maximized="1" windowWidth="877" windowHeight="773" tabRatio="903" activeSheetId="1" showComments="commIndAndComment"/>
  </customWorkbookViews>
</workbook>
</file>

<file path=xl/calcChain.xml><?xml version="1.0" encoding="utf-8"?>
<calcChain xmlns="http://schemas.openxmlformats.org/spreadsheetml/2006/main">
  <c r="B1" i="2" l="1"/>
  <c r="B1" i="3" s="1"/>
  <c r="B1" i="6" s="1"/>
  <c r="B1" i="8" s="1"/>
  <c r="B1" i="9" s="1"/>
  <c r="B1" i="10" s="1"/>
  <c r="H7" i="10" l="1"/>
  <c r="H6" i="10"/>
  <c r="H5" i="10"/>
  <c r="H4" i="10"/>
  <c r="F60" i="10" s="1"/>
  <c r="E5" i="10"/>
  <c r="G9" i="9"/>
  <c r="E9" i="10" s="1"/>
  <c r="B9" i="9"/>
  <c r="B9" i="10" s="1"/>
  <c r="G9" i="6"/>
  <c r="B7" i="6"/>
  <c r="G10" i="2"/>
  <c r="G10" i="3" s="1"/>
  <c r="G10" i="6" s="1"/>
  <c r="G10" i="8" s="1"/>
  <c r="G10" i="9" s="1"/>
  <c r="E10" i="10" s="1"/>
  <c r="D51" i="10" s="1"/>
  <c r="G11" i="2"/>
  <c r="G11" i="3" s="1"/>
  <c r="G11" i="6" s="1"/>
  <c r="G11" i="8" s="1"/>
  <c r="G11" i="9" s="1"/>
  <c r="E11" i="10" s="1"/>
  <c r="D52" i="10" s="1"/>
  <c r="B11" i="2"/>
  <c r="B11" i="3" s="1"/>
  <c r="B11" i="6" s="1"/>
  <c r="B11" i="8" s="1"/>
  <c r="B11" i="9" s="1"/>
  <c r="B11" i="10" s="1"/>
  <c r="B52" i="10" s="1"/>
  <c r="G8" i="2"/>
  <c r="G9" i="2"/>
  <c r="B8" i="2"/>
  <c r="B9" i="2"/>
  <c r="B9" i="3" s="1"/>
  <c r="G6" i="2"/>
  <c r="G6" i="3" s="1"/>
  <c r="G6" i="6" s="1"/>
  <c r="G6" i="8" s="1"/>
  <c r="G6" i="9" s="1"/>
  <c r="E6" i="10" s="1"/>
  <c r="G7" i="2"/>
  <c r="G7" i="3" s="1"/>
  <c r="G7" i="6" s="1"/>
  <c r="G7" i="8" s="1"/>
  <c r="G7" i="9" s="1"/>
  <c r="E7" i="10" s="1"/>
  <c r="B7" i="2"/>
  <c r="E42" i="1"/>
  <c r="AC48" i="11" l="1"/>
  <c r="AD48" i="11"/>
  <c r="AE48" i="11"/>
  <c r="AF48" i="11"/>
  <c r="AB48" i="11"/>
  <c r="AC47" i="11"/>
  <c r="AD47" i="11"/>
  <c r="AE47" i="11"/>
  <c r="AF47" i="11"/>
  <c r="AB47" i="11"/>
  <c r="AV2" i="11"/>
  <c r="K22" i="2" s="1"/>
  <c r="AV1" i="11"/>
  <c r="K21" i="2" s="1"/>
  <c r="AS13" i="11"/>
  <c r="K38" i="9" s="1"/>
  <c r="AS12" i="11"/>
  <c r="K37" i="9" s="1"/>
  <c r="AS11" i="11"/>
  <c r="K36" i="9" s="1"/>
  <c r="AS2" i="11"/>
  <c r="K27" i="9" s="1"/>
  <c r="AS3" i="11"/>
  <c r="K28" i="9" s="1"/>
  <c r="AS4" i="11"/>
  <c r="K29" i="9" s="1"/>
  <c r="AS5" i="11"/>
  <c r="K30" i="9" s="1"/>
  <c r="AS6" i="11"/>
  <c r="K31" i="9" s="1"/>
  <c r="AS7" i="11"/>
  <c r="K32" i="9" s="1"/>
  <c r="AS8" i="11"/>
  <c r="K33" i="9" s="1"/>
  <c r="AS9" i="11"/>
  <c r="K34" i="9" s="1"/>
  <c r="AS10" i="11"/>
  <c r="K35" i="9" s="1"/>
  <c r="AS1" i="11"/>
  <c r="K26" i="9" s="1"/>
  <c r="AV3" i="11"/>
  <c r="K23" i="2" s="1"/>
  <c r="AB4" i="11"/>
  <c r="AD4" i="11" s="1"/>
  <c r="AB3" i="11"/>
  <c r="AC3" i="11" s="1"/>
  <c r="AB2" i="11"/>
  <c r="AD2" i="11" s="1"/>
  <c r="R19" i="11"/>
  <c r="AB6" i="11"/>
  <c r="AB7" i="11"/>
  <c r="AD7" i="11" s="1"/>
  <c r="AB5" i="11"/>
  <c r="AB1" i="11"/>
  <c r="B10" i="10"/>
  <c r="B51" i="10" s="1"/>
  <c r="B29" i="2"/>
  <c r="B44" i="9" s="1"/>
  <c r="B27" i="2"/>
  <c r="B42" i="9" s="1"/>
  <c r="B54" i="10"/>
  <c r="E36" i="3" s="1"/>
  <c r="F54" i="10"/>
  <c r="H1" i="11"/>
  <c r="J1" i="11" s="1"/>
  <c r="H19" i="11"/>
  <c r="M1" i="11"/>
  <c r="O1" i="11" s="1"/>
  <c r="R1" i="11"/>
  <c r="T1" i="11" s="1"/>
  <c r="R17" i="11"/>
  <c r="T17" i="11" s="1"/>
  <c r="R16" i="11"/>
  <c r="T16" i="11" s="1"/>
  <c r="R15" i="11"/>
  <c r="T15" i="11" s="1"/>
  <c r="R13" i="11"/>
  <c r="T13" i="11" s="1"/>
  <c r="R12" i="11"/>
  <c r="T12" i="11" s="1"/>
  <c r="R9" i="11"/>
  <c r="T9" i="11" s="1"/>
  <c r="R8" i="11"/>
  <c r="T8" i="11" s="1"/>
  <c r="R10" i="11"/>
  <c r="T10" i="11" s="1"/>
  <c r="R5" i="11"/>
  <c r="T5" i="11" s="1"/>
  <c r="R4" i="11"/>
  <c r="T4" i="11" s="1"/>
  <c r="R6" i="11"/>
  <c r="T6" i="11" s="1"/>
  <c r="M15" i="11"/>
  <c r="O15" i="11" s="1"/>
  <c r="M16" i="11"/>
  <c r="O16" i="11" s="1"/>
  <c r="M17" i="11"/>
  <c r="O17" i="11" s="1"/>
  <c r="M12" i="11"/>
  <c r="O12" i="11" s="1"/>
  <c r="M13" i="11"/>
  <c r="O13" i="11" s="1"/>
  <c r="M9" i="11"/>
  <c r="O9" i="11" s="1"/>
  <c r="M8" i="11"/>
  <c r="O8" i="11" s="1"/>
  <c r="M10" i="11"/>
  <c r="O10" i="11" s="1"/>
  <c r="M4" i="11"/>
  <c r="O4" i="11" s="1"/>
  <c r="M5" i="11"/>
  <c r="O5" i="11" s="1"/>
  <c r="M6" i="11"/>
  <c r="O6" i="11" s="1"/>
  <c r="H15" i="11"/>
  <c r="J15" i="11" s="1"/>
  <c r="H16" i="11"/>
  <c r="J16" i="11" s="1"/>
  <c r="H17" i="11"/>
  <c r="J17" i="11" s="1"/>
  <c r="H13" i="11"/>
  <c r="J13" i="11" s="1"/>
  <c r="H12" i="11"/>
  <c r="J12" i="11" s="1"/>
  <c r="H8" i="11"/>
  <c r="J8" i="11" s="1"/>
  <c r="H9" i="11"/>
  <c r="J9" i="11" s="1"/>
  <c r="H10" i="11"/>
  <c r="J10" i="11" s="1"/>
  <c r="H5" i="11"/>
  <c r="J5" i="11" s="1"/>
  <c r="H4" i="11"/>
  <c r="J4" i="11" s="1"/>
  <c r="H6" i="11"/>
  <c r="J6" i="11" s="1"/>
  <c r="G28" i="4"/>
  <c r="G9" i="4"/>
  <c r="B8" i="6"/>
  <c r="B8" i="8" s="1"/>
  <c r="B10" i="2"/>
  <c r="B11" i="4" s="1"/>
  <c r="G10" i="4"/>
  <c r="J6" i="2"/>
  <c r="J6" i="3" s="1"/>
  <c r="J7" i="4" s="1"/>
  <c r="B6" i="2"/>
  <c r="B6" i="6" s="1"/>
  <c r="B6" i="8" s="1"/>
  <c r="B8" i="4"/>
  <c r="B4" i="2"/>
  <c r="G4" i="2"/>
  <c r="G5" i="4" s="1"/>
  <c r="J4" i="2"/>
  <c r="J4" i="3" s="1"/>
  <c r="J5" i="4" s="1"/>
  <c r="J8" i="4"/>
  <c r="B7" i="10"/>
  <c r="B6" i="10"/>
  <c r="B5" i="10"/>
  <c r="B4" i="10"/>
  <c r="B7" i="9"/>
  <c r="J7" i="2"/>
  <c r="J7" i="9" s="1"/>
  <c r="B60" i="10"/>
  <c r="B57" i="10"/>
  <c r="G8" i="9"/>
  <c r="E8" i="10" s="1"/>
  <c r="G42" i="3"/>
  <c r="D39" i="4" s="1"/>
  <c r="E42" i="3"/>
  <c r="B39" i="4" s="1"/>
  <c r="I80" i="11"/>
  <c r="J80" i="11"/>
  <c r="K80" i="11"/>
  <c r="L80" i="11"/>
  <c r="I70" i="11"/>
  <c r="J70" i="11"/>
  <c r="K70" i="11"/>
  <c r="L70" i="11"/>
  <c r="I71" i="11"/>
  <c r="J71" i="11"/>
  <c r="K71" i="11"/>
  <c r="L71" i="11"/>
  <c r="I72" i="11"/>
  <c r="J72" i="11"/>
  <c r="K72" i="11"/>
  <c r="L72" i="11"/>
  <c r="I73" i="11"/>
  <c r="J73" i="11"/>
  <c r="K73" i="11"/>
  <c r="L73" i="11"/>
  <c r="I74" i="11"/>
  <c r="J74" i="11"/>
  <c r="K74" i="11"/>
  <c r="L74" i="11"/>
  <c r="I75" i="11"/>
  <c r="J75" i="11"/>
  <c r="K75" i="11"/>
  <c r="L75" i="11"/>
  <c r="I76" i="11"/>
  <c r="J76" i="11"/>
  <c r="K76" i="11"/>
  <c r="L76" i="11"/>
  <c r="I77" i="11"/>
  <c r="J77" i="11"/>
  <c r="K77" i="11"/>
  <c r="L77" i="11"/>
  <c r="I78" i="11"/>
  <c r="J78" i="11"/>
  <c r="K78" i="11"/>
  <c r="L78" i="11"/>
  <c r="I79" i="11"/>
  <c r="J79" i="11"/>
  <c r="K79" i="11"/>
  <c r="L79" i="11"/>
  <c r="J69" i="11"/>
  <c r="K69" i="11"/>
  <c r="L69" i="11"/>
  <c r="I69" i="11"/>
  <c r="H56" i="11"/>
  <c r="I56" i="11"/>
  <c r="J56" i="11"/>
  <c r="K56" i="11"/>
  <c r="L56" i="11"/>
  <c r="H57" i="11"/>
  <c r="I57" i="11"/>
  <c r="J57" i="11"/>
  <c r="K57" i="11"/>
  <c r="L57" i="11"/>
  <c r="H58" i="11"/>
  <c r="I58" i="11"/>
  <c r="J58" i="11"/>
  <c r="K58" i="11"/>
  <c r="L58" i="11"/>
  <c r="H59" i="11"/>
  <c r="I59" i="11"/>
  <c r="J59" i="11"/>
  <c r="K59" i="11"/>
  <c r="L59" i="11"/>
  <c r="H60" i="11"/>
  <c r="I60" i="11"/>
  <c r="J60" i="11"/>
  <c r="K60" i="11"/>
  <c r="L60" i="11"/>
  <c r="H61" i="11"/>
  <c r="I61" i="11"/>
  <c r="J61" i="11"/>
  <c r="K61" i="11"/>
  <c r="L61" i="11"/>
  <c r="H62" i="11"/>
  <c r="I62" i="11"/>
  <c r="J62" i="11"/>
  <c r="K62" i="11"/>
  <c r="L62" i="11"/>
  <c r="H63" i="11"/>
  <c r="M63" i="11" s="1"/>
  <c r="I63" i="11"/>
  <c r="J63" i="11"/>
  <c r="K63" i="11"/>
  <c r="L63" i="11"/>
  <c r="H64" i="11"/>
  <c r="I64" i="11"/>
  <c r="J64" i="11"/>
  <c r="K64" i="11"/>
  <c r="L64" i="11"/>
  <c r="H65" i="11"/>
  <c r="I65" i="11"/>
  <c r="J65" i="11"/>
  <c r="K65" i="11"/>
  <c r="L65" i="11"/>
  <c r="H66" i="11"/>
  <c r="I66" i="11"/>
  <c r="J66" i="11"/>
  <c r="K66" i="11"/>
  <c r="L66" i="11"/>
  <c r="I55" i="11"/>
  <c r="J55" i="11"/>
  <c r="K55" i="11"/>
  <c r="L55" i="11"/>
  <c r="H55" i="11"/>
  <c r="AS29" i="11"/>
  <c r="AT29" i="11"/>
  <c r="AU29" i="11"/>
  <c r="AS30" i="11"/>
  <c r="AT30" i="11"/>
  <c r="AU30" i="11"/>
  <c r="AS31" i="11"/>
  <c r="AT31" i="11"/>
  <c r="AU31" i="11"/>
  <c r="AS32" i="11"/>
  <c r="AT32" i="11"/>
  <c r="AU32" i="11"/>
  <c r="AS33" i="11"/>
  <c r="AT33" i="11"/>
  <c r="AU33" i="11"/>
  <c r="AS34" i="11"/>
  <c r="AT34" i="11"/>
  <c r="AU34" i="11"/>
  <c r="AS35" i="11"/>
  <c r="AT35" i="11"/>
  <c r="AU35" i="11"/>
  <c r="AS36" i="11"/>
  <c r="AT36" i="11"/>
  <c r="AU36" i="11"/>
  <c r="AS37" i="11"/>
  <c r="AT37" i="11"/>
  <c r="AU37" i="11"/>
  <c r="AS38" i="11"/>
  <c r="AT38" i="11"/>
  <c r="AU38" i="11"/>
  <c r="AS39" i="11"/>
  <c r="AT39" i="11"/>
  <c r="AU39" i="11"/>
  <c r="AS40" i="11"/>
  <c r="AT40" i="11"/>
  <c r="AU40" i="11"/>
  <c r="AT28" i="11"/>
  <c r="AU28" i="11"/>
  <c r="AS28" i="11"/>
  <c r="V43" i="11"/>
  <c r="W43" i="11"/>
  <c r="X43" i="11"/>
  <c r="Y43" i="11"/>
  <c r="V41" i="11"/>
  <c r="W41" i="11"/>
  <c r="X41" i="11"/>
  <c r="Y41" i="11"/>
  <c r="V42" i="11"/>
  <c r="W42" i="11"/>
  <c r="X42" i="11"/>
  <c r="Y42" i="11"/>
  <c r="Y40" i="11"/>
  <c r="W40" i="11"/>
  <c r="X40" i="11"/>
  <c r="V40" i="11"/>
  <c r="H42" i="11"/>
  <c r="I42" i="11"/>
  <c r="J42" i="11"/>
  <c r="K42" i="11"/>
  <c r="L42" i="11"/>
  <c r="H43" i="11"/>
  <c r="I43" i="11"/>
  <c r="J43" i="11"/>
  <c r="K43" i="11"/>
  <c r="L43" i="11"/>
  <c r="H44" i="11"/>
  <c r="I44" i="11"/>
  <c r="J44" i="11"/>
  <c r="K44" i="11"/>
  <c r="L44" i="11"/>
  <c r="H45" i="11"/>
  <c r="I45" i="11"/>
  <c r="J45" i="11"/>
  <c r="K45" i="11"/>
  <c r="L45" i="11"/>
  <c r="H46" i="11"/>
  <c r="I46" i="11"/>
  <c r="J46" i="11"/>
  <c r="K46" i="11"/>
  <c r="L46" i="11"/>
  <c r="H47" i="11"/>
  <c r="I47" i="11"/>
  <c r="J47" i="11"/>
  <c r="K47" i="11"/>
  <c r="L47" i="11"/>
  <c r="H48" i="11"/>
  <c r="I48" i="11"/>
  <c r="J48" i="11"/>
  <c r="K48" i="11"/>
  <c r="L48" i="11"/>
  <c r="H49" i="11"/>
  <c r="I49" i="11"/>
  <c r="J49" i="11"/>
  <c r="K49" i="11"/>
  <c r="L49" i="11"/>
  <c r="H50" i="11"/>
  <c r="I50" i="11"/>
  <c r="J50" i="11"/>
  <c r="K50" i="11"/>
  <c r="L50" i="11"/>
  <c r="H51" i="11"/>
  <c r="I51" i="11"/>
  <c r="J51" i="11"/>
  <c r="K51" i="11"/>
  <c r="L51" i="11"/>
  <c r="H52" i="11"/>
  <c r="I52" i="11"/>
  <c r="J52" i="11"/>
  <c r="K52" i="11"/>
  <c r="L52" i="11"/>
  <c r="I41" i="11"/>
  <c r="J41" i="11"/>
  <c r="K41" i="11"/>
  <c r="L41" i="11"/>
  <c r="H41" i="11"/>
  <c r="AS21" i="11"/>
  <c r="AT21" i="11"/>
  <c r="AU21" i="11"/>
  <c r="AS22" i="11"/>
  <c r="AT22" i="11"/>
  <c r="AU22" i="11"/>
  <c r="AT20" i="11"/>
  <c r="AU20" i="11"/>
  <c r="AS20" i="11"/>
  <c r="AB49" i="11"/>
  <c r="AC49" i="11"/>
  <c r="AD49" i="11"/>
  <c r="AE49" i="11"/>
  <c r="AF49" i="11"/>
  <c r="AB50" i="11"/>
  <c r="AC50" i="11"/>
  <c r="AD50" i="11"/>
  <c r="AE50" i="11"/>
  <c r="AF50" i="11"/>
  <c r="AB51" i="11"/>
  <c r="AC51" i="11"/>
  <c r="AD51" i="11"/>
  <c r="AE51" i="11"/>
  <c r="AF51" i="11"/>
  <c r="AB52" i="11"/>
  <c r="AC52" i="11"/>
  <c r="AD52" i="11"/>
  <c r="AE52" i="11"/>
  <c r="AF52" i="11"/>
  <c r="AF46" i="11"/>
  <c r="AC46" i="11"/>
  <c r="AD46" i="11"/>
  <c r="AE46" i="11"/>
  <c r="AB46" i="11"/>
  <c r="B13" i="3"/>
  <c r="B13" i="6" s="1"/>
  <c r="B16" i="3"/>
  <c r="B16" i="6" s="1"/>
  <c r="B21" i="3"/>
  <c r="B21" i="6" s="1"/>
  <c r="B26" i="3"/>
  <c r="B26" i="6" s="1"/>
  <c r="B30" i="3"/>
  <c r="B30" i="6" s="1"/>
  <c r="C29" i="4"/>
  <c r="M64" i="11" l="1"/>
  <c r="M72" i="11"/>
  <c r="M48" i="11"/>
  <c r="M47" i="11"/>
  <c r="M42" i="11"/>
  <c r="M69" i="11"/>
  <c r="B8" i="9"/>
  <c r="B8" i="10" s="1"/>
  <c r="B8" i="3"/>
  <c r="B9" i="4" s="1"/>
  <c r="M50" i="11"/>
  <c r="Z42" i="11"/>
  <c r="M57" i="11"/>
  <c r="M52" i="11"/>
  <c r="M44" i="11"/>
  <c r="M59" i="11"/>
  <c r="M46" i="11"/>
  <c r="M61" i="11"/>
  <c r="G4" i="3"/>
  <c r="AG47" i="11"/>
  <c r="AC2" i="11"/>
  <c r="AE2" i="11" s="1"/>
  <c r="C43" i="1" s="1"/>
  <c r="AG48" i="11"/>
  <c r="AV40" i="11"/>
  <c r="AV36" i="11"/>
  <c r="AV32" i="11"/>
  <c r="Z40" i="11"/>
  <c r="AV28" i="11"/>
  <c r="AV29" i="11"/>
  <c r="M73" i="11"/>
  <c r="M51" i="11"/>
  <c r="M43" i="11"/>
  <c r="AV38" i="11"/>
  <c r="AV34" i="11"/>
  <c r="AV30" i="11"/>
  <c r="M66" i="11"/>
  <c r="M74" i="11"/>
  <c r="M80" i="11"/>
  <c r="AC4" i="11"/>
  <c r="AE4" i="11" s="1"/>
  <c r="C45" i="1" s="1"/>
  <c r="AD3" i="11"/>
  <c r="AE3" i="11" s="1"/>
  <c r="C44" i="1" s="1"/>
  <c r="AG49" i="11"/>
  <c r="M55" i="11"/>
  <c r="M49" i="11"/>
  <c r="Z43" i="11"/>
  <c r="AV37" i="11"/>
  <c r="AV33" i="11"/>
  <c r="M65" i="11"/>
  <c r="M41" i="11"/>
  <c r="Z41" i="11"/>
  <c r="AV39" i="11"/>
  <c r="AV35" i="11"/>
  <c r="AV31" i="11"/>
  <c r="M76" i="11"/>
  <c r="M71" i="11"/>
  <c r="M70" i="11"/>
  <c r="B35" i="4"/>
  <c r="AV21" i="11"/>
  <c r="B6" i="3"/>
  <c r="AV22" i="11"/>
  <c r="G4" i="6"/>
  <c r="G4" i="8" s="1"/>
  <c r="G4" i="9"/>
  <c r="E4" i="10" s="1"/>
  <c r="F57" i="10" s="1"/>
  <c r="AV20" i="11"/>
  <c r="B7" i="4"/>
  <c r="M45" i="11"/>
  <c r="J3" i="11"/>
  <c r="M78" i="11"/>
  <c r="N13" i="11"/>
  <c r="Q13" i="11" s="1"/>
  <c r="M77" i="11"/>
  <c r="O14" i="11"/>
  <c r="T18" i="11"/>
  <c r="S17" i="11" s="1"/>
  <c r="V17" i="11" s="1"/>
  <c r="S15" i="11"/>
  <c r="V15" i="11" s="1"/>
  <c r="M62" i="11"/>
  <c r="T11" i="11"/>
  <c r="S9" i="11" s="1"/>
  <c r="V9" i="11" s="1"/>
  <c r="M60" i="11"/>
  <c r="M58" i="11"/>
  <c r="M56" i="11"/>
  <c r="T3" i="11"/>
  <c r="AG51" i="11"/>
  <c r="AG50" i="11"/>
  <c r="J6" i="6"/>
  <c r="J6" i="8" s="1"/>
  <c r="J6" i="9"/>
  <c r="AG46" i="11"/>
  <c r="G8" i="3"/>
  <c r="G8" i="6"/>
  <c r="G8" i="8" s="1"/>
  <c r="AG52" i="11"/>
  <c r="J4" i="9"/>
  <c r="J4" i="6"/>
  <c r="J4" i="8" s="1"/>
  <c r="AC7" i="11"/>
  <c r="AE7" i="11" s="1"/>
  <c r="C48" i="1" s="1"/>
  <c r="B10" i="3"/>
  <c r="B10" i="6"/>
  <c r="B10" i="8" s="1"/>
  <c r="B10" i="9"/>
  <c r="B6" i="9"/>
  <c r="O18" i="11"/>
  <c r="N16" i="11" s="1"/>
  <c r="Q16" i="11" s="1"/>
  <c r="M19" i="11"/>
  <c r="AD5" i="11"/>
  <c r="AC5" i="11"/>
  <c r="B5" i="4"/>
  <c r="B4" i="6"/>
  <c r="B4" i="8" s="1"/>
  <c r="B4" i="9"/>
  <c r="B4" i="3"/>
  <c r="C31" i="4"/>
  <c r="C30" i="4"/>
  <c r="J7" i="11"/>
  <c r="I5" i="11" s="1"/>
  <c r="L5" i="11" s="1"/>
  <c r="J14" i="11"/>
  <c r="J18" i="11"/>
  <c r="I17" i="11" s="1"/>
  <c r="L17" i="11" s="1"/>
  <c r="O7" i="11"/>
  <c r="N5" i="11" s="1"/>
  <c r="Q5" i="11" s="1"/>
  <c r="N17" i="11"/>
  <c r="Q17" i="11" s="1"/>
  <c r="T7" i="11"/>
  <c r="S5" i="11" s="1"/>
  <c r="V5" i="11" s="1"/>
  <c r="T14" i="11"/>
  <c r="S13" i="11" s="1"/>
  <c r="V13" i="11" s="1"/>
  <c r="AD1" i="11"/>
  <c r="AC1" i="11"/>
  <c r="M79" i="11"/>
  <c r="N6" i="11"/>
  <c r="Q6" i="11" s="1"/>
  <c r="O3" i="11"/>
  <c r="N1" i="11" s="1"/>
  <c r="M75" i="11"/>
  <c r="C28" i="4"/>
  <c r="J11" i="11"/>
  <c r="I10" i="11" s="1"/>
  <c r="L10" i="11" s="1"/>
  <c r="S16" i="11"/>
  <c r="V16" i="11" s="1"/>
  <c r="AD6" i="11"/>
  <c r="AC6" i="11"/>
  <c r="O11" i="11"/>
  <c r="N9" i="11" s="1"/>
  <c r="Q9" i="11" s="1"/>
  <c r="I9" i="11" l="1"/>
  <c r="L9" i="11" s="1"/>
  <c r="N4" i="11"/>
  <c r="Q4" i="11" s="1"/>
  <c r="I16" i="11"/>
  <c r="L16" i="11" s="1"/>
  <c r="J19" i="11"/>
  <c r="S8" i="11"/>
  <c r="V8" i="11" s="1"/>
  <c r="N10" i="11"/>
  <c r="Q10" i="11" s="1"/>
  <c r="I1" i="11"/>
  <c r="L1" i="11" s="1"/>
  <c r="L3" i="11" s="1"/>
  <c r="I13" i="11"/>
  <c r="L13" i="11" s="1"/>
  <c r="I4" i="11"/>
  <c r="L4" i="11" s="1"/>
  <c r="I6" i="11"/>
  <c r="L6" i="11" s="1"/>
  <c r="AC8" i="11"/>
  <c r="I15" i="11"/>
  <c r="L15" i="11" s="1"/>
  <c r="I12" i="11"/>
  <c r="L12" i="11" s="1"/>
  <c r="I8" i="11"/>
  <c r="L8" i="11" s="1"/>
  <c r="N15" i="11"/>
  <c r="Q15" i="11" s="1"/>
  <c r="Q18" i="11" s="1"/>
  <c r="C39" i="8" s="1"/>
  <c r="N12" i="11"/>
  <c r="Q12" i="11" s="1"/>
  <c r="Q14" i="11" s="1"/>
  <c r="C38" i="8" s="1"/>
  <c r="N8" i="11"/>
  <c r="Q8" i="11" s="1"/>
  <c r="Q11" i="11" s="1"/>
  <c r="C37" i="8" s="1"/>
  <c r="Q7" i="11"/>
  <c r="C36" i="8" s="1"/>
  <c r="V18" i="11"/>
  <c r="C40" i="6" s="1"/>
  <c r="S12" i="11"/>
  <c r="V12" i="11" s="1"/>
  <c r="V14" i="11" s="1"/>
  <c r="C39" i="6" s="1"/>
  <c r="S10" i="11"/>
  <c r="V10" i="11" s="1"/>
  <c r="V11" i="11" s="1"/>
  <c r="C38" i="6" s="1"/>
  <c r="S4" i="11"/>
  <c r="V4" i="11" s="1"/>
  <c r="S6" i="11"/>
  <c r="V6" i="11" s="1"/>
  <c r="V7" i="11" s="1"/>
  <c r="C37" i="6" s="1"/>
  <c r="S1" i="11"/>
  <c r="Q1" i="11"/>
  <c r="AE5" i="11"/>
  <c r="C46" i="1" s="1"/>
  <c r="AE6" i="11"/>
  <c r="C47" i="1" s="1"/>
  <c r="Q3" i="11"/>
  <c r="C35" i="8" s="1"/>
  <c r="O19" i="11"/>
  <c r="AD8" i="11"/>
  <c r="T19" i="11"/>
  <c r="AE1" i="11"/>
  <c r="F32" i="4"/>
  <c r="C32" i="4"/>
  <c r="L7" i="11" l="1"/>
  <c r="C36" i="3" s="1"/>
  <c r="AE10" i="11"/>
  <c r="AL14" i="11" s="1"/>
  <c r="L14" i="11"/>
  <c r="C38" i="3" s="1"/>
  <c r="L18" i="11"/>
  <c r="C39" i="3" s="1"/>
  <c r="L11" i="11"/>
  <c r="C37" i="3" s="1"/>
  <c r="V1" i="11"/>
  <c r="V3" i="11" s="1"/>
  <c r="C36" i="6" s="1"/>
  <c r="S19" i="11"/>
  <c r="I19" i="11"/>
  <c r="C35" i="3"/>
  <c r="N19" i="11"/>
  <c r="Q19" i="11"/>
  <c r="C42" i="1"/>
  <c r="AE15" i="11"/>
  <c r="L19" i="11" l="1"/>
  <c r="AL4" i="11" s="1"/>
  <c r="AN13" i="11"/>
  <c r="AP13" i="11" s="1"/>
  <c r="V19" i="11"/>
  <c r="C41" i="6" s="1"/>
  <c r="C49" i="1"/>
  <c r="AT14" i="11"/>
  <c r="AP18" i="11" s="1"/>
  <c r="AW4" i="11"/>
  <c r="AP16" i="11" s="1"/>
  <c r="AE12" i="11"/>
  <c r="Q20" i="11"/>
  <c r="C40" i="8"/>
  <c r="AL3" i="11"/>
  <c r="AN3" i="11" s="1"/>
  <c r="L20" i="11" l="1"/>
  <c r="AM4" i="11" s="1"/>
  <c r="C40" i="3"/>
  <c r="V20" i="11"/>
  <c r="C42" i="6" s="1"/>
  <c r="AL5" i="11"/>
  <c r="AN5" i="11" s="1"/>
  <c r="E28" i="10"/>
  <c r="K24" i="2"/>
  <c r="K39" i="9"/>
  <c r="E33" i="10" s="1"/>
  <c r="C50" i="1"/>
  <c r="AO13" i="11"/>
  <c r="H16" i="10" s="1"/>
  <c r="AM3" i="11"/>
  <c r="C41" i="8"/>
  <c r="AN4" i="11"/>
  <c r="C41" i="3" l="1"/>
  <c r="AM5" i="11"/>
  <c r="E16" i="10"/>
  <c r="AJ2" i="11"/>
  <c r="AJ20" i="11" s="1"/>
  <c r="AJ6" i="11"/>
  <c r="AO3" i="11" l="1"/>
  <c r="AO4" i="11" l="1"/>
  <c r="D23" i="10" s="1"/>
  <c r="AP1" i="11"/>
  <c r="AP2" i="11" s="1"/>
  <c r="AP3" i="11" s="1"/>
  <c r="AO5" i="11" l="1"/>
  <c r="AP20" i="11"/>
  <c r="D36" i="10" s="1"/>
  <c r="E21" i="10"/>
  <c r="H21" i="10"/>
  <c r="AO20" i="11" l="1"/>
  <c r="H36" i="10" s="1"/>
</calcChain>
</file>

<file path=xl/sharedStrings.xml><?xml version="1.0" encoding="utf-8"?>
<sst xmlns="http://schemas.openxmlformats.org/spreadsheetml/2006/main" count="614" uniqueCount="307">
  <si>
    <t>Visión estrátegica:</t>
  </si>
  <si>
    <t>Liderazgo:</t>
  </si>
  <si>
    <t>Orientación a Resultados:</t>
  </si>
  <si>
    <t>Trabajo en Equipo:</t>
  </si>
  <si>
    <t>Negociación:</t>
  </si>
  <si>
    <t>CALIFICACIÓN:</t>
  </si>
  <si>
    <t>NIVEL DE DESEMPEÑO:</t>
  </si>
  <si>
    <t>no aprobatorio</t>
  </si>
  <si>
    <t xml:space="preserve">Anual </t>
  </si>
  <si>
    <t>mínimo</t>
  </si>
  <si>
    <t>satisfactorio</t>
  </si>
  <si>
    <t>sobresaliente</t>
  </si>
  <si>
    <t>30 - 100</t>
  </si>
  <si>
    <t>SATISFACTORIO</t>
  </si>
  <si>
    <t>No Aplica</t>
  </si>
  <si>
    <t>UNIDAD DE MEDIDA:</t>
  </si>
  <si>
    <t>PONDERACIÓN:</t>
  </si>
  <si>
    <t>PARÁMETROS DE EVALUACIÓN</t>
  </si>
  <si>
    <t>Liderazgo</t>
  </si>
  <si>
    <t>CALIFICACION:</t>
  </si>
  <si>
    <t>Evalucion de Superior Jerárquico</t>
  </si>
  <si>
    <t>Peso(indicador)</t>
  </si>
  <si>
    <t>Metas Individuales</t>
  </si>
  <si>
    <t xml:space="preserve">Auto- Evaluacion </t>
  </si>
  <si>
    <t>METAS INDIVIDUALES</t>
  </si>
  <si>
    <t>AUTO</t>
  </si>
  <si>
    <t xml:space="preserve">  FIRMA DEL EVALUADO.</t>
  </si>
  <si>
    <t>FIRMA DEL EVALUADO.</t>
  </si>
  <si>
    <t>FIRMA DEL EVALUADO</t>
  </si>
  <si>
    <t>1° Comportamiento</t>
  </si>
  <si>
    <t>2° Comportamiento</t>
  </si>
  <si>
    <t>3° Comportamiento</t>
  </si>
  <si>
    <t>4° Comportamiento</t>
  </si>
  <si>
    <t>DEPENDENCIA</t>
  </si>
  <si>
    <t>Trabajo en Equipo</t>
  </si>
  <si>
    <t>META 1.</t>
  </si>
  <si>
    <t>META 2.</t>
  </si>
  <si>
    <t>META 3.</t>
  </si>
  <si>
    <t>Visión Estratégica:</t>
  </si>
  <si>
    <t>COMPORTAMIENTOS</t>
  </si>
  <si>
    <t>1° Cumple el proceso de inducción del personal de nuevo ingreso de su área, abarcando todos los contenidos mínimos.</t>
  </si>
  <si>
    <t>2° Facilita el cumplimiento de las horas de capacitación obligatoria de todo su personal.</t>
  </si>
  <si>
    <t>Más de 40 horas en promedio</t>
  </si>
  <si>
    <t>40 horas, en promedio</t>
  </si>
  <si>
    <t>Menos de 40 horas en promedio</t>
  </si>
  <si>
    <t>3° Cumple con el proceso de evaluación del desempeño de su personal.</t>
  </si>
  <si>
    <t>Menos del 100% de su personal evaluado al término del periodo asignado.</t>
  </si>
  <si>
    <t>4° Genera, junto con el personal bajo su cargo, los Planes de Acción de mejora de desempeño.</t>
  </si>
  <si>
    <t>En la 1a. semana posterior a la notificación de resultados.</t>
  </si>
  <si>
    <t>Entre la 2a. y 4a. Semana posterior a la notificación de resultados.</t>
  </si>
  <si>
    <t>Cantidad</t>
  </si>
  <si>
    <t>Tiempo</t>
  </si>
  <si>
    <t>Costo</t>
  </si>
  <si>
    <t>Calidad</t>
  </si>
  <si>
    <t>Cantidad-Tiempo</t>
  </si>
  <si>
    <t>Cantidad-Costo</t>
  </si>
  <si>
    <t>Cantidad-Calidad</t>
  </si>
  <si>
    <t>Tiempo-Costo</t>
  </si>
  <si>
    <t>Tiempo-Calidad</t>
  </si>
  <si>
    <t>Costo-Calidad</t>
  </si>
  <si>
    <t>DATOS DEL EVALUADO</t>
  </si>
  <si>
    <t>ACCIÓN CORRECTIVA O DE MEJORA</t>
  </si>
  <si>
    <t xml:space="preserve">Satisfactorio </t>
  </si>
  <si>
    <t>SUPERIOR JERAR.</t>
  </si>
  <si>
    <t>JEFE DEL SUPER.</t>
  </si>
  <si>
    <t>ESTANDARES PROFESIONALES DE ACTUACIÓN</t>
  </si>
  <si>
    <t>Visión Estratégica: Identificar tendencias estratégicas, así como sus implicaciones y  posibilidades; Crear un enfoque a futuro que visualice en forma sistémica oportunidades, amenazas, escenarios y estrategias de largo plazo; y Anticipar eventos, reconocer fuerzas impulsoras y  restrictivas.</t>
  </si>
  <si>
    <t>Negociación: Lograr acuerdos satisfactorios entre diferentes partes, basándose en el intercambio de argumentos y propuestas veraces, sólidos y consistentes; Alinear objetivos, alcanzar soluciones y beneficios mutuos; Llegar a un acuerdo entre partes discordantes; E intervenir en situaciones de desacuerdo o conflicto en busca de soluciones aceptables para los involucrados.</t>
  </si>
  <si>
    <t>Trabajo en Equipo: Desarrollar y mantener relaciones productivas y respetuosas de trabajo con los demás, proporcionando un marco de responsabilidad compartida; Reconocer y aprovechar el talento de los demás, para integrarlos y lograr mayor efectividad en el equipo; Coordinar el propio trabajo con el de otras personas para el logro de objetivos en común, a través de la colaboración y el intercambio de ideas y recursos; Reconocer la interdependencia entre su trabajo y el de otras personas; Y Trabajar en cooperación con otros, más que competitivamente.</t>
  </si>
  <si>
    <t>Muy Característico</t>
  </si>
  <si>
    <t xml:space="preserve">No es Característico  </t>
  </si>
  <si>
    <t>NO APLICA</t>
  </si>
  <si>
    <t>Descripción de las Actividades Extraordinarias</t>
  </si>
  <si>
    <t>Calificación</t>
  </si>
  <si>
    <t>Puntos</t>
  </si>
  <si>
    <t>Sobresaliente</t>
  </si>
  <si>
    <t>Satisfactorio</t>
  </si>
  <si>
    <t>TOTAL DE PUNTOS ADICIONALES PARA LA EVALUACIÓN DE METAS INDIVIDUALES</t>
  </si>
  <si>
    <t>Nombre:</t>
  </si>
  <si>
    <t>Comentarios:</t>
  </si>
  <si>
    <t xml:space="preserve">Requisitos para evaluar  Aportaciones Destacadas </t>
  </si>
  <si>
    <t xml:space="preserve">Evaluación de Aportación Destacada </t>
  </si>
  <si>
    <t>INDICADOR</t>
  </si>
  <si>
    <t>CALIFICACION</t>
  </si>
  <si>
    <t>PUNTOS</t>
  </si>
  <si>
    <t>Mínimo Aceptable</t>
  </si>
  <si>
    <t>Realizada con Calidad Profesional (con conocimiento y habilidad sobre el tema).</t>
  </si>
  <si>
    <t>Responde a principios de mejora continua o mejores prácticas.</t>
  </si>
  <si>
    <t>Produjo resultados benéficos verificables y auditables.</t>
  </si>
  <si>
    <t>Evitó gastos y utilización innecesaria de recursos financieros y/o materiales.</t>
  </si>
  <si>
    <t>Realizada tomando en cuenta las disposiciones normativas que aplican a la UR, a la Dependencia y a la APF.</t>
  </si>
  <si>
    <t>Involucró toma de decisión acertada para afrontar, anticipar, resolver algún problema o aportar beneficios.</t>
  </si>
  <si>
    <t>Responde a las necesidades de la ciudadanía, la institución y/o de la APF.</t>
  </si>
  <si>
    <t>Es congruente con los objetivos institucionales de la UA en la que se encuentra adscrito.</t>
  </si>
  <si>
    <t>Implicó un esfuerzo de creatividad, innovación o mejoramiento de su área de adscripción.</t>
  </si>
  <si>
    <t>Incrementó la proyección social o la productividad del área de adscripción.</t>
  </si>
  <si>
    <t>La aportación destacada fue bien conceptualizada para abordar una problemática o hacer la mejora.</t>
  </si>
  <si>
    <t>La población o área beneficiada esta plenamente identificada.</t>
  </si>
  <si>
    <t>Ahorró recursos y tiempos para su área de trabajo.</t>
  </si>
  <si>
    <t>TOTAL DE PUNTOS ADICIONALES PARA LA EVALUACIÓN DEL DESEMPEÑO</t>
  </si>
  <si>
    <t>TOTAL</t>
  </si>
  <si>
    <t>Aportaciones Destacadas</t>
  </si>
  <si>
    <t>Actividades Extraordinarias</t>
  </si>
  <si>
    <t xml:space="preserve">Poco Característico  </t>
  </si>
  <si>
    <t xml:space="preserve">Cumple                                                      </t>
  </si>
  <si>
    <t>ACCIONES CORRECTIVAS O DE MEJORA</t>
  </si>
  <si>
    <t>Act. Extra.</t>
  </si>
  <si>
    <t>CALIFICACIÓN  ANUAL PARCIAL</t>
  </si>
  <si>
    <t>Capacidades Gerenciales o Directivas</t>
  </si>
  <si>
    <t>Pesos</t>
  </si>
  <si>
    <t>Aportaciones destac.</t>
  </si>
  <si>
    <t>PESO</t>
  </si>
  <si>
    <t>Más de 15 días posteriores al ingreso, en promedio</t>
  </si>
  <si>
    <t>100% de su personal evaluado en la 1a. quincena del periodo asignado.</t>
  </si>
  <si>
    <t>100% de su personal evaluado entre la 2a. quincena y el término del periodo asignado.</t>
  </si>
  <si>
    <t>Después de la 4a. Semana posterior a la notificación de resultados</t>
  </si>
  <si>
    <t>1 - 5 dias posteriores al ingreso, en promedio.</t>
  </si>
  <si>
    <t>6 -15 días posteriores al ingreso, en promedio.</t>
  </si>
  <si>
    <t>Cursos de capacitación</t>
  </si>
  <si>
    <t>Aprendizaje de habilidades o conocimientos específicos</t>
  </si>
  <si>
    <t>Asesoría personalizada</t>
  </si>
  <si>
    <t>Seguimiento especial</t>
  </si>
  <si>
    <t>Conocimientode mejores prácticas</t>
  </si>
  <si>
    <t>Facultamiento</t>
  </si>
  <si>
    <t>Describa:</t>
  </si>
  <si>
    <t>Otros (específique)</t>
  </si>
  <si>
    <t xml:space="preserve">Facultamiento </t>
  </si>
  <si>
    <t>Otros (especifique)</t>
  </si>
  <si>
    <t>ACCIONES CORRECTIVA O DE MEJORA</t>
  </si>
  <si>
    <t>CURSOS DE CAPACITACIÓN</t>
  </si>
  <si>
    <t>APRENDIZAJE DE HABILIDADES O CONOCIMIENTOS ESPECÍFICOS</t>
  </si>
  <si>
    <t>ASESORÍA PERSONALIZADA</t>
  </si>
  <si>
    <t>SEGUIMIENTO ESPECIAL</t>
  </si>
  <si>
    <t>FACULTAMIENTO</t>
  </si>
  <si>
    <t>OTROS (ESPECÍFIQUE)</t>
  </si>
  <si>
    <t>Orientación a Resultados: Garantizar que las metas sean alcanzadas tal como fueron planeadas, con atención y servicio a la ciudadanía; Emprender acciones oportunas para el logro de los objetivos; Demostrar comportamientos específicos para lograr los resultados, tales como perseverancia, determinación, creatividad, flexibilidad, de interacción, etc; Lograr los objetivos acordados mediante el uso eficiente y eficaz de los recursos;  y lograr resultados de acuerdo a los estándares de calidad, bajos costos y oportunidad.</t>
  </si>
  <si>
    <t>Describe elementos estratégicos de su dependencia tales como misión, visión, estrategias, metas internas.</t>
  </si>
  <si>
    <t>Demuestra en sus acciones que se interesa por desarrollar a otros.</t>
  </si>
  <si>
    <t>Da instrucciones sencillas, clarificando necesidades y requermientos.</t>
  </si>
  <si>
    <t>Establece agenda y objetivos a un equipo asignando tareas y controlando los tiempos.</t>
  </si>
  <si>
    <t>Demuestra con sus acciones interés por los resultados de su trabajo.</t>
  </si>
  <si>
    <t>Manifiesta interés por lograr mejores resultados.</t>
  </si>
  <si>
    <t>Destaca la necesidad de cuidar los recursos disponibles.</t>
  </si>
  <si>
    <t>Identifica situaciones de desacuerdo o conflicto.</t>
  </si>
  <si>
    <t>Se interesa por encontrar soluciones compartidas.</t>
  </si>
  <si>
    <t>Participa activamente en el logro de las metas grupales.</t>
  </si>
  <si>
    <t>Escucha en forma respetuosa los puntos de vista de sus colegas.</t>
  </si>
  <si>
    <t>Conocimiento de mejores prácticas</t>
  </si>
  <si>
    <t>Ayuda a otros miembros del equipo que solicitan apoyo.</t>
  </si>
  <si>
    <t>META 4.</t>
  </si>
  <si>
    <t>META 5.</t>
  </si>
  <si>
    <t>Describa Brevemente la(s) Aportación(es) Destacada(s):</t>
  </si>
  <si>
    <t xml:space="preserve">Característico  </t>
  </si>
  <si>
    <t>M.I.D.O.</t>
  </si>
  <si>
    <t xml:space="preserve">Característico </t>
  </si>
  <si>
    <t>metasindivi1</t>
  </si>
  <si>
    <t>metasindivi2</t>
  </si>
  <si>
    <t>metasindivi3</t>
  </si>
  <si>
    <t>metasindivi4</t>
  </si>
  <si>
    <t>metasindivi5</t>
  </si>
  <si>
    <t>actexten1</t>
  </si>
  <si>
    <t>actexten2</t>
  </si>
  <si>
    <t>actexten3</t>
  </si>
  <si>
    <t>eapsupen1</t>
  </si>
  <si>
    <t>eapsupen2</t>
  </si>
  <si>
    <t>eapsupen3</t>
  </si>
  <si>
    <t>eapsupen4</t>
  </si>
  <si>
    <t>eapsupen5</t>
  </si>
  <si>
    <t>eapsupen6</t>
  </si>
  <si>
    <t>eapsupen7</t>
  </si>
  <si>
    <t>eapsupen8</t>
  </si>
  <si>
    <t>eapsupen9</t>
  </si>
  <si>
    <t>eapsupen10</t>
  </si>
  <si>
    <t>eapsupen11</t>
  </si>
  <si>
    <t>eapsupen12</t>
  </si>
  <si>
    <t>eapsupdesaen1</t>
  </si>
  <si>
    <t>eapsupdesaen2</t>
  </si>
  <si>
    <t>eapsupdesaen3</t>
  </si>
  <si>
    <t>eapsupdesaen4</t>
  </si>
  <si>
    <t>aportdesen1</t>
  </si>
  <si>
    <t>aportdesen2</t>
  </si>
  <si>
    <t>aportdesen3</t>
  </si>
  <si>
    <t>aportdesen4</t>
  </si>
  <si>
    <t>aportdesen5</t>
  </si>
  <si>
    <t>aportdesen6</t>
  </si>
  <si>
    <t>aportdesen7</t>
  </si>
  <si>
    <t>aportdesen8</t>
  </si>
  <si>
    <t>aportdesen9</t>
  </si>
  <si>
    <t>aportdesen10</t>
  </si>
  <si>
    <t>aportdesen11</t>
  </si>
  <si>
    <t>aportdesen12</t>
  </si>
  <si>
    <t>aportdesen13</t>
  </si>
  <si>
    <t>eapjefeen1</t>
  </si>
  <si>
    <t>eapjefeen2</t>
  </si>
  <si>
    <t>eapjefeen3</t>
  </si>
  <si>
    <t>eapjefeen4</t>
  </si>
  <si>
    <t>eapjefeen5</t>
  </si>
  <si>
    <t>eapjefeen6</t>
  </si>
  <si>
    <t>eapjefeen7</t>
  </si>
  <si>
    <t>eapjefeen8</t>
  </si>
  <si>
    <t>eapjefeen9</t>
  </si>
  <si>
    <t>eapjefeen10</t>
  </si>
  <si>
    <t>eapjefeen11</t>
  </si>
  <si>
    <t>eapjefeen12</t>
  </si>
  <si>
    <t>eapautoen1</t>
  </si>
  <si>
    <t>eapautoen2</t>
  </si>
  <si>
    <t>eapautoen3</t>
  </si>
  <si>
    <t>eapautoen4</t>
  </si>
  <si>
    <t>eapautoen5</t>
  </si>
  <si>
    <t>eapautoen6</t>
  </si>
  <si>
    <t>eapautoen7</t>
  </si>
  <si>
    <t>eapautoen8</t>
  </si>
  <si>
    <t>eapautoen9</t>
  </si>
  <si>
    <t>eapautoen10</t>
  </si>
  <si>
    <t>eapautoen11</t>
  </si>
  <si>
    <t>eapautoen12</t>
  </si>
  <si>
    <t>NOMBRE DEL EVALUADO</t>
  </si>
  <si>
    <t xml:space="preserve">RFC </t>
  </si>
  <si>
    <t xml:space="preserve">CURP  </t>
  </si>
  <si>
    <t>No.de RUSP</t>
  </si>
  <si>
    <t>DENOMINACIÓN DEL PUESTO</t>
  </si>
  <si>
    <t>NOMBRE DE LA DEPENDENCIA U ÓRGANO ADMINISTRATIVO DESCONCENTRADO</t>
  </si>
  <si>
    <t>LUGAR y FECHA DE LA APLICACIÓN</t>
  </si>
  <si>
    <t>SOLO APLICA CUANDO EL LOGRO DE LA META ES SUPERIOR EN TÉRMINOS DE LA UNIDAD DE MEDIDA INICIALMENTE PROGRAMADO Y DEBERÁ SER DOCUMENTADO DE ACUERDO A LA FUENTE CITADA EN EL ESTABLECIMIENTO DE METAS.</t>
  </si>
  <si>
    <t>META 2</t>
  </si>
  <si>
    <t>META 1</t>
  </si>
  <si>
    <t>META 3</t>
  </si>
  <si>
    <t>META 4</t>
  </si>
  <si>
    <t>META 5</t>
  </si>
  <si>
    <t>PUESTO DEL EVALUADOR</t>
  </si>
  <si>
    <t>RFC</t>
  </si>
  <si>
    <t>CURP</t>
  </si>
  <si>
    <t>Nombre</t>
  </si>
  <si>
    <t>Puesto</t>
  </si>
  <si>
    <t>Firma</t>
  </si>
  <si>
    <t>Excelente</t>
  </si>
  <si>
    <t>No Satisfactorio</t>
  </si>
  <si>
    <t>NIVEL DE PUESTO, NOMBRE Y  FIRMA DEL EVALUADOR</t>
  </si>
  <si>
    <t xml:space="preserve"> CURP</t>
  </si>
  <si>
    <r>
      <t xml:space="preserve">Liderazgo: Establecer dirección; asumir e impulsar el compromiso con una visión compartida de futuro; Unir y alinear esfuerzos hacia el servicio y otros objetivos institucionales comunes; Organizar personas, recursos y actividades para lograr los objetivos acordados; </t>
    </r>
    <r>
      <rPr>
        <b/>
        <sz val="10"/>
        <color indexed="8"/>
        <rFont val="Arial"/>
        <family val="2"/>
      </rPr>
      <t xml:space="preserve">Persuadir a través de involucrar y motivar a otros; Facilitar la acción; Fungir como ejemplo; y Reconocer e incentivar los comportamientos esperados. </t>
    </r>
  </si>
  <si>
    <r>
      <t xml:space="preserve">Cumplimiento de la Actividad extraordinaria entre:                     </t>
    </r>
    <r>
      <rPr>
        <b/>
        <sz val="10"/>
        <rFont val="Arial"/>
        <family val="2"/>
      </rPr>
      <t xml:space="preserve">        90% a 100%</t>
    </r>
  </si>
  <si>
    <r>
      <t xml:space="preserve">Cumplimiento de la Actividad extraordinaria entre:                                              </t>
    </r>
    <r>
      <rPr>
        <b/>
        <sz val="10"/>
        <rFont val="Arial"/>
        <family val="2"/>
      </rPr>
      <t xml:space="preserve">  75% a 89.9%</t>
    </r>
  </si>
  <si>
    <r>
      <t xml:space="preserve">Cumplimiento de la Actividad extraordinaria entre:                                                    </t>
    </r>
    <r>
      <rPr>
        <b/>
        <sz val="10"/>
        <rFont val="Arial"/>
        <family val="2"/>
      </rPr>
      <t>60% a 74.9%</t>
    </r>
  </si>
  <si>
    <t>NIVEL DE
DESEMPEÑO</t>
  </si>
  <si>
    <t>Cumple
(7 de 7)</t>
  </si>
  <si>
    <t>2° La aportación destacada no es una actividad o acción contemplada en algún otro rubro de evaluación del desempeño.</t>
  </si>
  <si>
    <t>5° La aportación destacada no generó presiones presupuestales adicionales.</t>
  </si>
  <si>
    <t>6° La aportación destacada no perjudicó o afectó negativamente los objetivos de otra área o UR.</t>
  </si>
  <si>
    <t>VALORACIÓN CUALITATIVA DE LAS APORTACIONES INSTITUCIONALES EFECTUADAS POR CADA SERVIDOR PÚBLICO</t>
  </si>
  <si>
    <t>AL ENLACE 1er. AÑO, QUE APLICA EL SUPERIOR JERÁRQUICO</t>
  </si>
  <si>
    <t>Evaluacion del 3° eavaludor</t>
  </si>
  <si>
    <t>CLAVE Y NOMBRE DE LA UNIDAD ADMINISTRATIVA RESPONSABLE</t>
  </si>
  <si>
    <t>Superior Jerárquico o Supervisor del Evaluado</t>
  </si>
  <si>
    <t>Superior Jerárquico o Superivsor del Evaluado</t>
  </si>
  <si>
    <t>NOMBRE, PUESTO Y FIRMA DEL EVALUADOR</t>
  </si>
  <si>
    <t>NOMBRE, PUESTO Y  FIRMA DEL EVALUADOR</t>
  </si>
  <si>
    <t xml:space="preserve">NOMBRE Y FIRMA DEL EVALUADOR   </t>
  </si>
  <si>
    <t>Requisitos para evaluar
Actividades Extraordinarias</t>
  </si>
  <si>
    <t>RESUMEN DE CALIFICACIONES DE LAS MODALIDADES DE VALORACIÓN ANUAL</t>
  </si>
  <si>
    <t>Titular de la UR en la que está adscrito el Evaluado
VoBo.</t>
  </si>
  <si>
    <t>Titular de la UR en la que está adscrito el evaluado
VoBo.</t>
  </si>
  <si>
    <t>META 6</t>
  </si>
  <si>
    <t>META 7</t>
  </si>
  <si>
    <t>META 6.</t>
  </si>
  <si>
    <t>META 7.</t>
  </si>
  <si>
    <t>Aplica la Evaluación</t>
  </si>
  <si>
    <t>NO APROBATORIO</t>
  </si>
  <si>
    <t>MINIMO APROBATORIO</t>
  </si>
  <si>
    <t>SOBRESALIENTE</t>
  </si>
  <si>
    <t>1° Haber ocupado temporalmente un puesto por licencia o vacancia; o bien haber sido asignado a una comisión o tarea no contemplada inicialmente en los
     programas de trabajo.</t>
  </si>
  <si>
    <t>2° El puesto ocupado temporalmente, abarcó por lo menos dos meses para la evaluación anual.</t>
  </si>
  <si>
    <t>3° El servidor público evaluado alcanzó al menos una Calificación de SATISFACTORIO en METAS DE DESEMPEÑO INDIVIDUAL en el periodo que se evalúa.</t>
  </si>
  <si>
    <t>4° Las actividades extraordinarias descritas, deben contar con soporte documental para su verificación y/o seguimiento.</t>
  </si>
  <si>
    <t>CAPACIDADES DIRECTIVAS</t>
  </si>
  <si>
    <t>metasindivi6</t>
  </si>
  <si>
    <t>metasindivi7</t>
  </si>
  <si>
    <t>APORTACIONES DESTACADAS</t>
  </si>
  <si>
    <t>METAS DE DESEMPEÑO INDIVIDUAL</t>
  </si>
  <si>
    <t>FACTORES DE EFICIENCIA 
Y CALIDAD EN EL DESEMPEÑO</t>
  </si>
  <si>
    <t>ACTIVIDADES EXTRAORDINARIAS</t>
  </si>
  <si>
    <t>SOBRESALIENTE
(o equivalente)</t>
  </si>
  <si>
    <t>SATISFACTORIO
(o equivalente)</t>
  </si>
  <si>
    <t>MINIMO APROBATORIO
(o equivalente)</t>
  </si>
  <si>
    <t>NO APROBATORIO
(o equivalente)</t>
  </si>
  <si>
    <t>METAS DE DESEMPEÑO INDIVIDUALES QUE APLICA EL SUPERIOR JERÁRQUICO ó SUPERVISOR DIRECTO</t>
  </si>
  <si>
    <t>CODIGO DE PUESTO</t>
  </si>
  <si>
    <t xml:space="preserve">AÑO DE LA EVALUACIÓN </t>
  </si>
  <si>
    <t>EVALUACIÓN DE ACTIVIDADES EXTRAORDINARIAS QUE APLICA EL SUPERIOR JERÁRQUICO
ó SUPERVISOR DIRECTO</t>
  </si>
  <si>
    <t>FACTORES DE EFICIENCIA Y CALIDAD EN EL DESEMPEÑO QUE APLICA EL SUPERIOR JERÁRQUICO ó SUPERVISOR DIRECTO
(CAPACIDADES DIRECTIVAS)</t>
  </si>
  <si>
    <t>Muy
Característico</t>
  </si>
  <si>
    <t xml:space="preserve">Poco
Característico  </t>
  </si>
  <si>
    <t xml:space="preserve">No es
Característico </t>
  </si>
  <si>
    <t>No
Aplica</t>
  </si>
  <si>
    <t>Comportamientos Asociados de:</t>
  </si>
  <si>
    <t>Comportamiento Asociado de:</t>
  </si>
  <si>
    <t>FACTORES DE EFICIENCIA Y CALIDAD EN EL DESEMPEÑO QUE APLICA EL 3° EVALUADOR
(CAPACIDADES DIRECTIVAS)</t>
  </si>
  <si>
    <t>FACTORES DE EFICIENCIA Y CALIDAD EN EL DESEMPEÑO AUTO - EVALUACIÓN
(CAPACIDADES DIRECTIVAS)</t>
  </si>
  <si>
    <t>1° El servidor público evaluado alcanzó al menos una Calificación de SATISFACTORIO en METAS DE DESEMPEÑO INDIVIDUAL en el periodo que se evalúa.</t>
  </si>
  <si>
    <t>3° Se trata de una acción voluntaria no contemplada inicialmente en los planes y programas de trabajo, ni solicitada expresamente por
     los superiores del evaluado.</t>
  </si>
  <si>
    <t>4° La aportación mejoró, facilitó, optimizó o fortaleció las funciones de los compañeros de trabajo, el logro de metas estratégicas o
     aportó beneficio a la ciudadanía.</t>
  </si>
  <si>
    <t xml:space="preserve">7° La aportación destacada fue, en su momento, consultada e informada oportunamente con los superiores y contó con su
    aprobación. </t>
  </si>
  <si>
    <t>EVALUACIÓN DE APORTACIONES DESTACADAS QUE APLICA EL SUPERIOR JERÁRQUICO
ó SUPERVISOR DIRECTO</t>
  </si>
  <si>
    <t>NOMBRE Y  PUESTO DEL SUPERIOR JERÁRQUICO O SUPERVISOR</t>
  </si>
  <si>
    <t>FIRMA DEL DEL SUPERIOR JERÁRQUICO O SUPERVISOR</t>
  </si>
  <si>
    <t>NOMBRE Y PUESTO  DEL EVALUADO</t>
  </si>
  <si>
    <t>CALIFICACIÓN FINAL</t>
  </si>
  <si>
    <t>Evaluación del Desempeño del Personal de Mando de la APF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</si>
</sst>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.0"/>
    <numFmt numFmtId="165" formatCode="0.000"/>
    <numFmt numFmtId="166" formatCode="_-[$€-2]* #,##0.00_-;\-[$€-2]* #,##0.00_-;_-[$€-2]* &quot;-&quot;??_-"/>
    <numFmt numFmtId="167" formatCode="#,##0.0"/>
    <numFmt numFmtId="168" formatCode="000000000"/>
    <numFmt numFmtId="169" formatCode="General_)"/>
  </numFmts>
  <fonts count="5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Arial Narrow"/>
      <family val="2"/>
    </font>
    <font>
      <sz val="7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2"/>
      <name val="Arial"/>
      <family val="2"/>
    </font>
    <font>
      <sz val="11"/>
      <name val="Arial"/>
      <family val="2"/>
    </font>
    <font>
      <sz val="10"/>
      <name val="Symbol"/>
      <family val="1"/>
      <charset val="2"/>
    </font>
    <font>
      <sz val="11"/>
      <name val="Arial"/>
      <family val="2"/>
    </font>
    <font>
      <b/>
      <i/>
      <sz val="11"/>
      <name val="Arial"/>
      <family val="2"/>
    </font>
    <font>
      <b/>
      <sz val="8"/>
      <color indexed="9"/>
      <name val="Arial"/>
      <family val="2"/>
    </font>
    <font>
      <sz val="12"/>
      <color indexed="9"/>
      <name val="Arial"/>
      <family val="2"/>
    </font>
    <font>
      <b/>
      <sz val="14"/>
      <name val="Arial"/>
      <family val="2"/>
    </font>
    <font>
      <b/>
      <sz val="10"/>
      <name val="Arial Narrow"/>
      <family val="2"/>
    </font>
    <font>
      <sz val="12"/>
      <color indexed="9"/>
      <name val="Arial"/>
      <family val="2"/>
    </font>
    <font>
      <b/>
      <sz val="10"/>
      <color indexed="8"/>
      <name val="Arial"/>
      <family val="2"/>
    </font>
    <font>
      <sz val="10"/>
      <color indexed="22"/>
      <name val="Arial"/>
      <family val="2"/>
    </font>
    <font>
      <sz val="12"/>
      <color indexed="22"/>
      <name val="Arial"/>
      <family val="2"/>
    </font>
    <font>
      <sz val="7"/>
      <color indexed="22"/>
      <name val="Arial"/>
      <family val="2"/>
    </font>
    <font>
      <sz val="11"/>
      <color indexed="22"/>
      <name val="Arial"/>
      <family val="2"/>
    </font>
    <font>
      <b/>
      <sz val="9"/>
      <color indexed="44"/>
      <name val="Arial"/>
      <family val="2"/>
    </font>
    <font>
      <b/>
      <sz val="8"/>
      <color indexed="44"/>
      <name val="Arial"/>
      <family val="2"/>
    </font>
    <font>
      <b/>
      <sz val="11"/>
      <color indexed="44"/>
      <name val="Arial"/>
      <family val="2"/>
    </font>
    <font>
      <sz val="11"/>
      <name val="Helv"/>
    </font>
    <font>
      <sz val="10"/>
      <name val="Arial"/>
      <family val="2"/>
    </font>
    <font>
      <b/>
      <sz val="13.5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sz val="8"/>
      <color theme="0"/>
      <name val="Arial"/>
      <family val="2"/>
    </font>
    <font>
      <sz val="9"/>
      <color theme="0"/>
      <name val="Arial"/>
      <family val="2"/>
    </font>
    <font>
      <b/>
      <sz val="8"/>
      <color theme="0"/>
      <name val="Arial"/>
      <family val="2"/>
    </font>
    <font>
      <b/>
      <sz val="8"/>
      <color theme="0"/>
      <name val="Arial Narrow"/>
      <family val="2"/>
    </font>
    <font>
      <sz val="12"/>
      <color theme="0"/>
      <name val="Arial"/>
      <family val="2"/>
    </font>
    <font>
      <b/>
      <u/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55"/>
      </left>
      <right/>
      <top/>
      <bottom style="thin">
        <color indexed="64"/>
      </bottom>
      <diagonal/>
    </border>
    <border>
      <left/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64"/>
      </bottom>
      <diagonal/>
    </border>
    <border>
      <left/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64"/>
      </bottom>
      <diagonal/>
    </border>
    <border>
      <left/>
      <right style="thin">
        <color indexed="22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</borders>
  <cellStyleXfs count="4">
    <xf numFmtId="169" fontId="0" fillId="0" borderId="0">
      <alignment wrapText="1"/>
    </xf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40" fillId="0" borderId="0">
      <alignment wrapText="1"/>
    </xf>
  </cellStyleXfs>
  <cellXfs count="795">
    <xf numFmtId="0" fontId="0" fillId="0" borderId="0" xfId="0" applyNumberFormat="1" applyAlignment="1"/>
    <xf numFmtId="0" fontId="0" fillId="0" borderId="0" xfId="3" applyNumberFormat="1" applyFont="1" applyAlignment="1" applyProtection="1"/>
    <xf numFmtId="0" fontId="10" fillId="0" borderId="0" xfId="3" applyNumberFormat="1" applyFont="1" applyBorder="1" applyAlignment="1" applyProtection="1"/>
    <xf numFmtId="0" fontId="21" fillId="0" borderId="0" xfId="3" applyNumberFormat="1" applyFont="1" applyAlignment="1" applyProtection="1"/>
    <xf numFmtId="0" fontId="20" fillId="0" borderId="0" xfId="3" applyNumberFormat="1" applyFont="1" applyAlignment="1" applyProtection="1"/>
    <xf numFmtId="0" fontId="17" fillId="0" borderId="0" xfId="3" applyNumberFormat="1" applyFont="1" applyAlignment="1" applyProtection="1">
      <alignment horizontal="left"/>
    </xf>
    <xf numFmtId="0" fontId="17" fillId="0" borderId="0" xfId="3" applyNumberFormat="1" applyFont="1" applyAlignment="1" applyProtection="1"/>
    <xf numFmtId="0" fontId="20" fillId="2" borderId="0" xfId="3" applyNumberFormat="1" applyFont="1" applyFill="1" applyBorder="1" applyAlignment="1" applyProtection="1"/>
    <xf numFmtId="0" fontId="10" fillId="2" borderId="0" xfId="3" applyNumberFormat="1" applyFont="1" applyFill="1" applyBorder="1" applyAlignment="1" applyProtection="1"/>
    <xf numFmtId="0" fontId="10" fillId="0" borderId="0" xfId="3" applyNumberFormat="1" applyFont="1" applyFill="1" applyBorder="1" applyAlignment="1" applyProtection="1"/>
    <xf numFmtId="0" fontId="21" fillId="0" borderId="0" xfId="3" applyNumberFormat="1" applyFont="1" applyAlignment="1" applyProtection="1">
      <alignment horizontal="left"/>
    </xf>
    <xf numFmtId="0" fontId="20" fillId="0" borderId="0" xfId="3" applyNumberFormat="1" applyFont="1" applyFill="1" applyBorder="1" applyAlignment="1" applyProtection="1">
      <alignment vertical="center"/>
    </xf>
    <xf numFmtId="0" fontId="23" fillId="0" borderId="0" xfId="3" applyNumberFormat="1" applyFont="1" applyAlignment="1" applyProtection="1">
      <alignment horizontal="justify" wrapText="1"/>
    </xf>
    <xf numFmtId="0" fontId="18" fillId="0" borderId="0" xfId="3" applyNumberFormat="1" applyFont="1" applyAlignment="1" applyProtection="1">
      <alignment horizontal="center"/>
    </xf>
    <xf numFmtId="0" fontId="0" fillId="0" borderId="0" xfId="3" applyNumberFormat="1" applyFont="1" applyAlignment="1" applyProtection="1">
      <alignment horizontal="center"/>
    </xf>
    <xf numFmtId="0" fontId="4" fillId="0" borderId="1" xfId="3" applyNumberFormat="1" applyFont="1" applyBorder="1" applyAlignment="1" applyProtection="1">
      <alignment horizontal="center" vertical="center" wrapText="1"/>
      <protection locked="0"/>
    </xf>
    <xf numFmtId="0" fontId="2" fillId="0" borderId="0" xfId="3" applyNumberFormat="1" applyFont="1" applyFill="1" applyBorder="1" applyAlignment="1" applyProtection="1"/>
    <xf numFmtId="0" fontId="3" fillId="0" borderId="0" xfId="3" applyNumberFormat="1" applyFont="1" applyAlignment="1" applyProtection="1"/>
    <xf numFmtId="0" fontId="28" fillId="0" borderId="1" xfId="3" applyNumberFormat="1" applyFont="1" applyBorder="1" applyAlignment="1" applyProtection="1">
      <alignment horizontal="center" vertical="center" wrapText="1"/>
      <protection locked="0"/>
    </xf>
    <xf numFmtId="0" fontId="2" fillId="3" borderId="2" xfId="3" applyNumberFormat="1" applyFont="1" applyFill="1" applyBorder="1" applyAlignment="1" applyProtection="1">
      <alignment horizontal="centerContinuous" vertical="center"/>
    </xf>
    <xf numFmtId="0" fontId="8" fillId="3" borderId="3" xfId="3" applyNumberFormat="1" applyFont="1" applyFill="1" applyBorder="1" applyAlignment="1" applyProtection="1">
      <alignment horizontal="centerContinuous" vertical="center"/>
    </xf>
    <xf numFmtId="0" fontId="8" fillId="3" borderId="4" xfId="3" applyNumberFormat="1" applyFont="1" applyFill="1" applyBorder="1" applyAlignment="1" applyProtection="1">
      <alignment horizontal="centerContinuous" vertical="center"/>
    </xf>
    <xf numFmtId="0" fontId="8" fillId="3" borderId="1" xfId="3" applyNumberFormat="1" applyFont="1" applyFill="1" applyBorder="1" applyAlignment="1" applyProtection="1">
      <alignment horizontal="center" vertical="center" wrapText="1"/>
      <protection hidden="1"/>
    </xf>
    <xf numFmtId="0" fontId="12" fillId="0" borderId="1" xfId="3" applyNumberFormat="1" applyFont="1" applyBorder="1" applyAlignment="1" applyProtection="1">
      <alignment horizontal="center" vertical="center"/>
      <protection locked="0"/>
    </xf>
    <xf numFmtId="0" fontId="12" fillId="0" borderId="1" xfId="3" applyNumberFormat="1" applyFont="1" applyBorder="1" applyAlignment="1" applyProtection="1">
      <alignment horizontal="center" vertical="center" wrapText="1"/>
      <protection locked="0"/>
    </xf>
    <xf numFmtId="0" fontId="4" fillId="0" borderId="1" xfId="3" applyNumberFormat="1" applyFont="1" applyBorder="1" applyAlignment="1" applyProtection="1">
      <alignment horizontal="center" vertical="center"/>
      <protection locked="0"/>
    </xf>
    <xf numFmtId="0" fontId="10" fillId="0" borderId="0" xfId="3" applyNumberFormat="1" applyFont="1" applyAlignment="1" applyProtection="1">
      <protection locked="0"/>
    </xf>
    <xf numFmtId="0" fontId="10" fillId="0" borderId="0" xfId="3" applyNumberFormat="1" applyFont="1" applyAlignment="1" applyProtection="1">
      <alignment horizontal="left" vertical="center" wrapText="1"/>
      <protection locked="0"/>
    </xf>
    <xf numFmtId="0" fontId="0" fillId="0" borderId="0" xfId="3" applyNumberFormat="1" applyFont="1" applyAlignment="1" applyProtection="1">
      <protection hidden="1"/>
    </xf>
    <xf numFmtId="0" fontId="8" fillId="0" borderId="0" xfId="3" applyNumberFormat="1" applyFont="1" applyAlignment="1" applyProtection="1">
      <protection hidden="1"/>
    </xf>
    <xf numFmtId="0" fontId="9" fillId="0" borderId="0" xfId="3" applyNumberFormat="1" applyFont="1" applyAlignment="1" applyProtection="1">
      <protection hidden="1"/>
    </xf>
    <xf numFmtId="0" fontId="0" fillId="0" borderId="0" xfId="3" applyNumberFormat="1" applyFont="1" applyBorder="1" applyAlignment="1" applyProtection="1">
      <protection hidden="1"/>
    </xf>
    <xf numFmtId="167" fontId="12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12" fillId="3" borderId="5" xfId="3" applyNumberFormat="1" applyFont="1" applyFill="1" applyBorder="1" applyAlignment="1" applyProtection="1">
      <alignment horizontal="center" vertical="center"/>
      <protection hidden="1"/>
    </xf>
    <xf numFmtId="0" fontId="12" fillId="3" borderId="6" xfId="3" applyNumberFormat="1" applyFont="1" applyFill="1" applyBorder="1" applyAlignment="1" applyProtection="1">
      <alignment horizontal="center" vertical="center" wrapText="1"/>
      <protection hidden="1"/>
    </xf>
    <xf numFmtId="0" fontId="2" fillId="3" borderId="1" xfId="3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3" applyNumberFormat="1" applyFont="1" applyFill="1" applyAlignment="1" applyProtection="1">
      <protection hidden="1"/>
    </xf>
    <xf numFmtId="0" fontId="0" fillId="0" borderId="0" xfId="3" applyNumberFormat="1" applyFont="1" applyFill="1" applyBorder="1" applyAlignment="1" applyProtection="1">
      <protection hidden="1"/>
    </xf>
    <xf numFmtId="0" fontId="12" fillId="3" borderId="2" xfId="3" applyNumberFormat="1" applyFont="1" applyFill="1" applyBorder="1" applyAlignment="1" applyProtection="1">
      <alignment horizontal="centerContinuous"/>
      <protection hidden="1"/>
    </xf>
    <xf numFmtId="0" fontId="25" fillId="3" borderId="3" xfId="3" applyNumberFormat="1" applyFont="1" applyFill="1" applyBorder="1" applyAlignment="1" applyProtection="1">
      <alignment vertical="center" wrapText="1"/>
      <protection hidden="1"/>
    </xf>
    <xf numFmtId="0" fontId="0" fillId="3" borderId="2" xfId="3" applyNumberFormat="1" applyFont="1" applyFill="1" applyBorder="1" applyAlignment="1" applyProtection="1">
      <protection hidden="1"/>
    </xf>
    <xf numFmtId="0" fontId="0" fillId="3" borderId="3" xfId="3" applyNumberFormat="1" applyFont="1" applyFill="1" applyBorder="1" applyAlignment="1" applyProtection="1">
      <protection hidden="1"/>
    </xf>
    <xf numFmtId="0" fontId="2" fillId="3" borderId="3" xfId="3" applyNumberFormat="1" applyFont="1" applyFill="1" applyBorder="1" applyAlignment="1" applyProtection="1">
      <alignment horizontal="centerContinuous" vertical="center" wrapText="1"/>
      <protection hidden="1"/>
    </xf>
    <xf numFmtId="0" fontId="2" fillId="3" borderId="4" xfId="3" applyNumberFormat="1" applyFont="1" applyFill="1" applyBorder="1" applyAlignment="1" applyProtection="1">
      <alignment horizontal="centerContinuous" vertical="center" wrapText="1"/>
      <protection hidden="1"/>
    </xf>
    <xf numFmtId="0" fontId="12" fillId="3" borderId="3" xfId="3" applyNumberFormat="1" applyFont="1" applyFill="1" applyBorder="1" applyAlignment="1" applyProtection="1">
      <alignment horizontal="centerContinuous" vertical="center"/>
      <protection hidden="1"/>
    </xf>
    <xf numFmtId="0" fontId="12" fillId="3" borderId="4" xfId="3" applyNumberFormat="1" applyFont="1" applyFill="1" applyBorder="1" applyAlignment="1" applyProtection="1">
      <alignment horizontal="centerContinuous" vertical="center"/>
      <protection hidden="1"/>
    </xf>
    <xf numFmtId="0" fontId="2" fillId="3" borderId="3" xfId="3" applyNumberFormat="1" applyFont="1" applyFill="1" applyBorder="1" applyAlignment="1" applyProtection="1">
      <alignment horizontal="centerContinuous"/>
      <protection hidden="1"/>
    </xf>
    <xf numFmtId="0" fontId="4" fillId="3" borderId="2" xfId="3" applyNumberFormat="1" applyFont="1" applyFill="1" applyBorder="1" applyAlignment="1" applyProtection="1">
      <alignment horizontal="centerContinuous" vertical="center" wrapText="1"/>
      <protection hidden="1"/>
    </xf>
    <xf numFmtId="0" fontId="2" fillId="3" borderId="3" xfId="3" applyNumberFormat="1" applyFont="1" applyFill="1" applyBorder="1" applyAlignment="1" applyProtection="1">
      <alignment horizontal="centerContinuous" vertical="center"/>
      <protection hidden="1"/>
    </xf>
    <xf numFmtId="0" fontId="2" fillId="3" borderId="4" xfId="3" applyNumberFormat="1" applyFont="1" applyFill="1" applyBorder="1" applyAlignment="1" applyProtection="1">
      <alignment horizontal="centerContinuous" vertical="center"/>
      <protection hidden="1"/>
    </xf>
    <xf numFmtId="49" fontId="2" fillId="3" borderId="1" xfId="3" applyNumberFormat="1" applyFont="1" applyFill="1" applyBorder="1" applyAlignment="1" applyProtection="1">
      <alignment horizontal="center" vertical="center" wrapText="1"/>
      <protection hidden="1"/>
    </xf>
    <xf numFmtId="49" fontId="6" fillId="3" borderId="1" xfId="3" applyNumberFormat="1" applyFont="1" applyFill="1" applyBorder="1" applyAlignment="1" applyProtection="1">
      <alignment horizontal="center" vertical="top" wrapText="1"/>
      <protection hidden="1"/>
    </xf>
    <xf numFmtId="0" fontId="9" fillId="3" borderId="0" xfId="3" applyNumberFormat="1" applyFont="1" applyFill="1" applyBorder="1" applyAlignment="1" applyProtection="1">
      <alignment horizontal="left"/>
      <protection hidden="1"/>
    </xf>
    <xf numFmtId="0" fontId="0" fillId="3" borderId="0" xfId="3" applyNumberFormat="1" applyFont="1" applyFill="1" applyBorder="1" applyAlignment="1" applyProtection="1">
      <protection hidden="1"/>
    </xf>
    <xf numFmtId="0" fontId="8" fillId="3" borderId="0" xfId="3" applyNumberFormat="1" applyFont="1" applyFill="1" applyBorder="1" applyAlignment="1" applyProtection="1">
      <alignment horizontal="center" vertical="top" wrapText="1"/>
      <protection hidden="1"/>
    </xf>
    <xf numFmtId="0" fontId="3" fillId="3" borderId="5" xfId="3" applyNumberFormat="1" applyFont="1" applyFill="1" applyBorder="1" applyAlignment="1" applyProtection="1">
      <alignment horizontal="center" vertical="center" wrapText="1"/>
      <protection hidden="1"/>
    </xf>
    <xf numFmtId="0" fontId="8" fillId="3" borderId="0" xfId="3" applyNumberFormat="1" applyFont="1" applyFill="1" applyBorder="1" applyAlignment="1" applyProtection="1">
      <alignment horizontal="left"/>
      <protection hidden="1"/>
    </xf>
    <xf numFmtId="0" fontId="6" fillId="3" borderId="0" xfId="3" applyNumberFormat="1" applyFont="1" applyFill="1" applyBorder="1" applyAlignment="1" applyProtection="1">
      <alignment horizontal="center" vertical="center" wrapText="1"/>
      <protection hidden="1"/>
    </xf>
    <xf numFmtId="0" fontId="7" fillId="3" borderId="0" xfId="3" applyNumberFormat="1" applyFont="1" applyFill="1" applyBorder="1" applyAlignment="1" applyProtection="1">
      <alignment horizontal="center"/>
      <protection hidden="1"/>
    </xf>
    <xf numFmtId="0" fontId="4" fillId="3" borderId="0" xfId="3" applyNumberFormat="1" applyFont="1" applyFill="1" applyBorder="1" applyAlignment="1" applyProtection="1">
      <alignment horizontal="centerContinuous"/>
      <protection hidden="1"/>
    </xf>
    <xf numFmtId="0" fontId="29" fillId="3" borderId="1" xfId="3" applyNumberFormat="1" applyFont="1" applyFill="1" applyBorder="1" applyAlignment="1" applyProtection="1">
      <alignment horizontal="center" vertical="center" wrapText="1"/>
      <protection hidden="1"/>
    </xf>
    <xf numFmtId="164" fontId="0" fillId="3" borderId="1" xfId="3" applyNumberFormat="1" applyFont="1" applyFill="1" applyBorder="1" applyAlignment="1" applyProtection="1">
      <alignment horizontal="center" wrapText="1"/>
      <protection hidden="1"/>
    </xf>
    <xf numFmtId="164" fontId="0" fillId="3" borderId="8" xfId="3" applyNumberFormat="1" applyFont="1" applyFill="1" applyBorder="1" applyAlignment="1" applyProtection="1">
      <alignment horizontal="center" wrapText="1"/>
      <protection hidden="1"/>
    </xf>
    <xf numFmtId="164" fontId="2" fillId="3" borderId="9" xfId="3" applyNumberFormat="1" applyFont="1" applyFill="1" applyBorder="1" applyAlignment="1" applyProtection="1">
      <alignment horizontal="center" vertical="center" wrapText="1"/>
      <protection hidden="1"/>
    </xf>
    <xf numFmtId="0" fontId="9" fillId="3" borderId="0" xfId="3" applyNumberFormat="1" applyFont="1" applyFill="1" applyBorder="1" applyAlignment="1" applyProtection="1">
      <alignment horizontal="center" vertical="center"/>
      <protection hidden="1"/>
    </xf>
    <xf numFmtId="0" fontId="8" fillId="3" borderId="0" xfId="3" applyNumberFormat="1" applyFont="1" applyFill="1" applyBorder="1" applyAlignment="1" applyProtection="1">
      <alignment horizontal="centerContinuous"/>
      <protection hidden="1"/>
    </xf>
    <xf numFmtId="0" fontId="9" fillId="3" borderId="0" xfId="3" applyNumberFormat="1" applyFont="1" applyFill="1" applyBorder="1" applyAlignment="1" applyProtection="1">
      <protection hidden="1"/>
    </xf>
    <xf numFmtId="0" fontId="9" fillId="3" borderId="0" xfId="3" applyNumberFormat="1" applyFont="1" applyFill="1" applyBorder="1" applyAlignment="1" applyProtection="1">
      <alignment horizontal="centerContinuous"/>
      <protection hidden="1"/>
    </xf>
    <xf numFmtId="0" fontId="8" fillId="3" borderId="10" xfId="3" applyNumberFormat="1" applyFont="1" applyFill="1" applyBorder="1" applyAlignment="1" applyProtection="1">
      <alignment horizontal="centerContinuous"/>
      <protection hidden="1"/>
    </xf>
    <xf numFmtId="1" fontId="3" fillId="3" borderId="1" xfId="3" applyNumberFormat="1" applyFont="1" applyFill="1" applyBorder="1" applyAlignment="1" applyProtection="1">
      <alignment horizontal="center" vertical="center" wrapText="1"/>
      <protection hidden="1"/>
    </xf>
    <xf numFmtId="164" fontId="24" fillId="3" borderId="1" xfId="3" applyNumberFormat="1" applyFont="1" applyFill="1" applyBorder="1" applyAlignment="1" applyProtection="1">
      <alignment horizontal="center"/>
      <protection hidden="1"/>
    </xf>
    <xf numFmtId="164" fontId="0" fillId="3" borderId="11" xfId="3" applyNumberFormat="1" applyFont="1" applyFill="1" applyBorder="1" applyAlignment="1" applyProtection="1">
      <alignment horizontal="center"/>
      <protection hidden="1"/>
    </xf>
    <xf numFmtId="164" fontId="0" fillId="3" borderId="12" xfId="3" applyNumberFormat="1" applyFont="1" applyFill="1" applyBorder="1" applyAlignment="1" applyProtection="1">
      <alignment horizontal="center"/>
      <protection hidden="1"/>
    </xf>
    <xf numFmtId="164" fontId="0" fillId="3" borderId="13" xfId="3" applyNumberFormat="1" applyFont="1" applyFill="1" applyBorder="1" applyAlignment="1" applyProtection="1">
      <alignment horizontal="center"/>
      <protection hidden="1"/>
    </xf>
    <xf numFmtId="164" fontId="2" fillId="3" borderId="14" xfId="3" applyNumberFormat="1" applyFont="1" applyFill="1" applyBorder="1" applyAlignment="1" applyProtection="1">
      <alignment horizontal="center" vertical="center" wrapText="1"/>
      <protection hidden="1"/>
    </xf>
    <xf numFmtId="0" fontId="2" fillId="3" borderId="15" xfId="3" applyNumberFormat="1" applyFont="1" applyFill="1" applyBorder="1" applyAlignment="1" applyProtection="1">
      <alignment horizontal="center" vertical="center" wrapText="1"/>
      <protection hidden="1"/>
    </xf>
    <xf numFmtId="164" fontId="3" fillId="3" borderId="1" xfId="3" applyNumberFormat="1" applyFont="1" applyFill="1" applyBorder="1" applyAlignment="1" applyProtection="1">
      <alignment horizontal="center"/>
      <protection hidden="1"/>
    </xf>
    <xf numFmtId="164" fontId="3" fillId="3" borderId="8" xfId="3" applyNumberFormat="1" applyFont="1" applyFill="1" applyBorder="1" applyAlignment="1" applyProtection="1">
      <alignment horizontal="center"/>
      <protection hidden="1"/>
    </xf>
    <xf numFmtId="0" fontId="9" fillId="3" borderId="16" xfId="3" applyNumberFormat="1" applyFont="1" applyFill="1" applyBorder="1" applyAlignment="1" applyProtection="1">
      <alignment horizontal="left"/>
      <protection hidden="1"/>
    </xf>
    <xf numFmtId="0" fontId="0" fillId="3" borderId="16" xfId="3" applyNumberFormat="1" applyFont="1" applyFill="1" applyBorder="1" applyAlignment="1" applyProtection="1">
      <protection hidden="1"/>
    </xf>
    <xf numFmtId="0" fontId="12" fillId="3" borderId="1" xfId="3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3" applyNumberFormat="1" applyFont="1" applyFill="1" applyBorder="1" applyAlignment="1" applyProtection="1">
      <protection hidden="1"/>
    </xf>
    <xf numFmtId="0" fontId="12" fillId="0" borderId="5" xfId="3" applyNumberFormat="1" applyFont="1" applyBorder="1" applyAlignment="1" applyProtection="1">
      <alignment horizontal="center" vertical="center"/>
      <protection locked="0"/>
    </xf>
    <xf numFmtId="0" fontId="10" fillId="0" borderId="0" xfId="3" applyNumberFormat="1" applyFont="1" applyAlignment="1" applyProtection="1">
      <protection hidden="1"/>
    </xf>
    <xf numFmtId="0" fontId="21" fillId="0" borderId="0" xfId="3" applyNumberFormat="1" applyFont="1" applyAlignment="1" applyProtection="1">
      <protection hidden="1"/>
    </xf>
    <xf numFmtId="0" fontId="20" fillId="0" borderId="0" xfId="3" applyNumberFormat="1" applyFont="1" applyAlignment="1" applyProtection="1">
      <protection hidden="1"/>
    </xf>
    <xf numFmtId="0" fontId="0" fillId="5" borderId="0" xfId="3" applyNumberFormat="1" applyFont="1" applyFill="1" applyAlignment="1" applyProtection="1">
      <protection hidden="1"/>
    </xf>
    <xf numFmtId="0" fontId="0" fillId="5" borderId="0" xfId="3" applyNumberFormat="1" applyFont="1" applyFill="1" applyAlignment="1" applyProtection="1"/>
    <xf numFmtId="0" fontId="9" fillId="5" borderId="0" xfId="3" applyNumberFormat="1" applyFont="1" applyFill="1" applyAlignment="1" applyProtection="1">
      <protection hidden="1"/>
    </xf>
    <xf numFmtId="0" fontId="8" fillId="5" borderId="3" xfId="3" applyNumberFormat="1" applyFont="1" applyFill="1" applyBorder="1" applyAlignment="1" applyProtection="1">
      <alignment horizontal="centerContinuous"/>
    </xf>
    <xf numFmtId="0" fontId="8" fillId="5" borderId="16" xfId="3" applyNumberFormat="1" applyFont="1" applyFill="1" applyBorder="1" applyAlignment="1" applyProtection="1">
      <alignment horizontal="centerContinuous"/>
    </xf>
    <xf numFmtId="0" fontId="8" fillId="5" borderId="0" xfId="3" applyNumberFormat="1" applyFont="1" applyFill="1" applyAlignment="1" applyProtection="1">
      <protection hidden="1"/>
    </xf>
    <xf numFmtId="0" fontId="7" fillId="5" borderId="0" xfId="3" applyNumberFormat="1" applyFont="1" applyFill="1" applyBorder="1" applyAlignment="1" applyProtection="1">
      <alignment horizontal="center" vertical="center"/>
    </xf>
    <xf numFmtId="0" fontId="3" fillId="5" borderId="0" xfId="3" applyNumberFormat="1" applyFont="1" applyFill="1" applyBorder="1" applyAlignment="1" applyProtection="1">
      <alignment horizontal="left" vertical="center" wrapText="1"/>
    </xf>
    <xf numFmtId="0" fontId="7" fillId="5" borderId="0" xfId="3" applyNumberFormat="1" applyFont="1" applyFill="1" applyBorder="1" applyAlignment="1" applyProtection="1">
      <alignment horizontal="center" vertical="center" wrapText="1"/>
    </xf>
    <xf numFmtId="0" fontId="3" fillId="5" borderId="0" xfId="3" applyNumberFormat="1" applyFont="1" applyFill="1" applyBorder="1" applyAlignment="1" applyProtection="1">
      <alignment vertical="center" wrapText="1"/>
    </xf>
    <xf numFmtId="0" fontId="6" fillId="5" borderId="0" xfId="3" applyNumberFormat="1" applyFont="1" applyFill="1" applyBorder="1" applyAlignment="1" applyProtection="1">
      <alignment horizontal="center" vertical="center" wrapText="1"/>
    </xf>
    <xf numFmtId="0" fontId="2" fillId="5" borderId="0" xfId="3" applyNumberFormat="1" applyFont="1" applyFill="1" applyBorder="1" applyAlignment="1" applyProtection="1">
      <alignment horizontal="center" vertical="center"/>
    </xf>
    <xf numFmtId="0" fontId="9" fillId="5" borderId="0" xfId="3" applyNumberFormat="1" applyFont="1" applyFill="1" applyBorder="1" applyAlignment="1" applyProtection="1">
      <alignment horizontal="center" vertical="center" wrapText="1"/>
      <protection hidden="1"/>
    </xf>
    <xf numFmtId="0" fontId="10" fillId="5" borderId="0" xfId="3" applyNumberFormat="1" applyFont="1" applyFill="1" applyAlignment="1" applyProtection="1">
      <protection hidden="1"/>
    </xf>
    <xf numFmtId="0" fontId="7" fillId="5" borderId="0" xfId="3" applyNumberFormat="1" applyFont="1" applyFill="1" applyBorder="1" applyAlignment="1" applyProtection="1">
      <alignment horizontal="center" vertical="center"/>
      <protection hidden="1"/>
    </xf>
    <xf numFmtId="0" fontId="7" fillId="5" borderId="0" xfId="3" applyNumberFormat="1" applyFont="1" applyFill="1" applyBorder="1" applyAlignment="1" applyProtection="1">
      <alignment horizontal="right" vertical="center" wrapText="1"/>
    </xf>
    <xf numFmtId="0" fontId="0" fillId="5" borderId="0" xfId="3" applyNumberFormat="1" applyFont="1" applyFill="1" applyBorder="1" applyAlignment="1" applyProtection="1"/>
    <xf numFmtId="0" fontId="32" fillId="5" borderId="0" xfId="3" applyNumberFormat="1" applyFont="1" applyFill="1" applyBorder="1" applyAlignment="1" applyProtection="1"/>
    <xf numFmtId="0" fontId="32" fillId="5" borderId="0" xfId="3" applyNumberFormat="1" applyFont="1" applyFill="1" applyAlignment="1" applyProtection="1"/>
    <xf numFmtId="0" fontId="10" fillId="5" borderId="0" xfId="3" applyNumberFormat="1" applyFont="1" applyFill="1" applyAlignment="1" applyProtection="1"/>
    <xf numFmtId="0" fontId="9" fillId="5" borderId="0" xfId="3" applyNumberFormat="1" applyFont="1" applyFill="1" applyBorder="1" applyAlignment="1" applyProtection="1">
      <alignment horizontal="left" wrapText="1"/>
      <protection locked="0"/>
    </xf>
    <xf numFmtId="0" fontId="10" fillId="5" borderId="0" xfId="3" applyNumberFormat="1" applyFont="1" applyFill="1" applyBorder="1" applyAlignment="1" applyProtection="1"/>
    <xf numFmtId="0" fontId="2" fillId="5" borderId="0" xfId="3" applyNumberFormat="1" applyFont="1" applyFill="1" applyBorder="1" applyAlignment="1" applyProtection="1">
      <alignment horizontal="center" vertical="center" wrapText="1"/>
    </xf>
    <xf numFmtId="0" fontId="6" fillId="5" borderId="16" xfId="3" applyNumberFormat="1" applyFont="1" applyFill="1" applyBorder="1" applyAlignment="1" applyProtection="1">
      <alignment horizontal="center" vertical="top" wrapText="1"/>
      <protection hidden="1"/>
    </xf>
    <xf numFmtId="0" fontId="6" fillId="5" borderId="0" xfId="3" applyNumberFormat="1" applyFont="1" applyFill="1" applyBorder="1" applyAlignment="1" applyProtection="1">
      <alignment horizontal="center" vertical="top" wrapText="1"/>
      <protection hidden="1"/>
    </xf>
    <xf numFmtId="0" fontId="7" fillId="5" borderId="0" xfId="3" applyNumberFormat="1" applyFont="1" applyFill="1" applyBorder="1" applyAlignment="1" applyProtection="1">
      <alignment horizontal="right"/>
    </xf>
    <xf numFmtId="0" fontId="7" fillId="5" borderId="0" xfId="3" applyNumberFormat="1" applyFont="1" applyFill="1" applyBorder="1" applyAlignment="1" applyProtection="1">
      <alignment horizontal="left"/>
    </xf>
    <xf numFmtId="0" fontId="10" fillId="5" borderId="0" xfId="3" applyNumberFormat="1" applyFont="1" applyFill="1" applyBorder="1" applyAlignment="1" applyProtection="1">
      <protection hidden="1"/>
    </xf>
    <xf numFmtId="0" fontId="6" fillId="5" borderId="0" xfId="3" applyNumberFormat="1" applyFont="1" applyFill="1" applyBorder="1" applyAlignment="1" applyProtection="1">
      <alignment horizontal="center" vertical="top"/>
    </xf>
    <xf numFmtId="0" fontId="6" fillId="5" borderId="0" xfId="3" applyNumberFormat="1" applyFont="1" applyFill="1" applyBorder="1" applyAlignment="1" applyProtection="1">
      <alignment horizontal="center" vertical="top"/>
      <protection hidden="1"/>
    </xf>
    <xf numFmtId="0" fontId="15" fillId="5" borderId="0" xfId="3" applyNumberFormat="1" applyFont="1" applyFill="1" applyAlignment="1" applyProtection="1"/>
    <xf numFmtId="0" fontId="17" fillId="5" borderId="0" xfId="3" applyNumberFormat="1" applyFont="1" applyFill="1" applyBorder="1" applyAlignment="1" applyProtection="1">
      <alignment horizontal="left" vertical="center" wrapText="1"/>
      <protection hidden="1"/>
    </xf>
    <xf numFmtId="0" fontId="17" fillId="5" borderId="0" xfId="3" applyNumberFormat="1" applyFont="1" applyFill="1" applyAlignment="1" applyProtection="1">
      <alignment horizontal="justify"/>
      <protection hidden="1"/>
    </xf>
    <xf numFmtId="0" fontId="7" fillId="5" borderId="16" xfId="3" applyNumberFormat="1" applyFont="1" applyFill="1" applyBorder="1" applyAlignment="1" applyProtection="1">
      <alignment horizontal="center" vertical="top" wrapText="1"/>
      <protection hidden="1"/>
    </xf>
    <xf numFmtId="0" fontId="7" fillId="5" borderId="10" xfId="3" applyNumberFormat="1" applyFont="1" applyFill="1" applyBorder="1" applyAlignment="1" applyProtection="1">
      <alignment horizontal="center" vertical="top" wrapText="1"/>
      <protection hidden="1"/>
    </xf>
    <xf numFmtId="0" fontId="21" fillId="5" borderId="0" xfId="3" applyNumberFormat="1" applyFont="1" applyFill="1" applyAlignment="1" applyProtection="1">
      <protection hidden="1"/>
    </xf>
    <xf numFmtId="0" fontId="20" fillId="5" borderId="0" xfId="3" applyNumberFormat="1" applyFont="1" applyFill="1" applyAlignment="1" applyProtection="1">
      <protection hidden="1"/>
    </xf>
    <xf numFmtId="0" fontId="33" fillId="5" borderId="0" xfId="3" applyNumberFormat="1" applyFont="1" applyFill="1" applyBorder="1" applyAlignment="1" applyProtection="1">
      <alignment vertical="center"/>
      <protection hidden="1"/>
    </xf>
    <xf numFmtId="0" fontId="33" fillId="5" borderId="0" xfId="3" applyNumberFormat="1" applyFont="1" applyFill="1" applyAlignment="1" applyProtection="1">
      <alignment horizontal="left"/>
      <protection hidden="1"/>
    </xf>
    <xf numFmtId="0" fontId="33" fillId="5" borderId="0" xfId="3" applyNumberFormat="1" applyFont="1" applyFill="1" applyAlignment="1" applyProtection="1">
      <protection hidden="1"/>
    </xf>
    <xf numFmtId="0" fontId="34" fillId="5" borderId="0" xfId="3" applyNumberFormat="1" applyFont="1" applyFill="1" applyBorder="1" applyAlignment="1" applyProtection="1">
      <alignment horizontal="left" vertical="center"/>
      <protection hidden="1"/>
    </xf>
    <xf numFmtId="0" fontId="34" fillId="5" borderId="0" xfId="3" applyNumberFormat="1" applyFont="1" applyFill="1" applyAlignment="1" applyProtection="1">
      <protection hidden="1"/>
    </xf>
    <xf numFmtId="0" fontId="34" fillId="5" borderId="0" xfId="3" applyNumberFormat="1" applyFont="1" applyFill="1" applyBorder="1" applyAlignment="1" applyProtection="1">
      <alignment vertical="center"/>
      <protection hidden="1"/>
    </xf>
    <xf numFmtId="0" fontId="34" fillId="5" borderId="0" xfId="3" applyNumberFormat="1" applyFont="1" applyFill="1" applyAlignment="1" applyProtection="1">
      <alignment horizontal="left"/>
      <protection hidden="1"/>
    </xf>
    <xf numFmtId="0" fontId="0" fillId="5" borderId="0" xfId="3" applyNumberFormat="1" applyFont="1" applyFill="1" applyBorder="1" applyAlignment="1" applyProtection="1">
      <protection hidden="1"/>
    </xf>
    <xf numFmtId="0" fontId="4" fillId="5" borderId="3" xfId="3" applyNumberFormat="1" applyFont="1" applyFill="1" applyBorder="1" applyAlignment="1" applyProtection="1">
      <alignment horizontal="centerContinuous" vertical="center"/>
      <protection hidden="1"/>
    </xf>
    <xf numFmtId="0" fontId="12" fillId="5" borderId="3" xfId="3" applyNumberFormat="1" applyFont="1" applyFill="1" applyBorder="1" applyAlignment="1" applyProtection="1">
      <alignment horizontal="centerContinuous" vertical="center"/>
      <protection hidden="1"/>
    </xf>
    <xf numFmtId="0" fontId="8" fillId="5" borderId="3" xfId="3" applyNumberFormat="1" applyFont="1" applyFill="1" applyBorder="1" applyAlignment="1" applyProtection="1">
      <alignment horizontal="centerContinuous"/>
      <protection hidden="1"/>
    </xf>
    <xf numFmtId="0" fontId="0" fillId="5" borderId="3" xfId="3" applyNumberFormat="1" applyFont="1" applyFill="1" applyBorder="1" applyAlignment="1" applyProtection="1"/>
    <xf numFmtId="0" fontId="0" fillId="5" borderId="3" xfId="3" applyNumberFormat="1" applyFont="1" applyFill="1" applyBorder="1" applyAlignment="1" applyProtection="1">
      <protection hidden="1"/>
    </xf>
    <xf numFmtId="0" fontId="4" fillId="0" borderId="0" xfId="3" applyNumberFormat="1" applyFont="1" applyBorder="1" applyAlignment="1" applyProtection="1">
      <protection hidden="1"/>
    </xf>
    <xf numFmtId="0" fontId="4" fillId="0" borderId="0" xfId="3" applyNumberFormat="1" applyFont="1" applyAlignment="1" applyProtection="1">
      <protection hidden="1"/>
    </xf>
    <xf numFmtId="0" fontId="18" fillId="0" borderId="0" xfId="3" applyNumberFormat="1" applyFont="1" applyAlignment="1" applyProtection="1">
      <protection hidden="1"/>
    </xf>
    <xf numFmtId="0" fontId="0" fillId="0" borderId="0" xfId="3" applyNumberFormat="1" applyFont="1" applyAlignment="1" applyProtection="1">
      <alignment horizontal="left" vertical="center"/>
      <protection hidden="1"/>
    </xf>
    <xf numFmtId="0" fontId="13" fillId="0" borderId="0" xfId="3" applyNumberFormat="1" applyFont="1" applyAlignment="1" applyProtection="1">
      <protection hidden="1"/>
    </xf>
    <xf numFmtId="0" fontId="8" fillId="3" borderId="16" xfId="3" applyNumberFormat="1" applyFont="1" applyFill="1" applyBorder="1" applyAlignment="1" applyProtection="1">
      <alignment horizontal="left"/>
      <protection hidden="1"/>
    </xf>
    <xf numFmtId="0" fontId="18" fillId="5" borderId="0" xfId="3" applyNumberFormat="1" applyFont="1" applyFill="1" applyAlignment="1" applyProtection="1">
      <protection hidden="1"/>
    </xf>
    <xf numFmtId="0" fontId="0" fillId="5" borderId="0" xfId="3" applyNumberFormat="1" applyFont="1" applyFill="1" applyAlignment="1" applyProtection="1">
      <alignment horizontal="left" vertical="center"/>
      <protection hidden="1"/>
    </xf>
    <xf numFmtId="0" fontId="13" fillId="5" borderId="0" xfId="3" applyNumberFormat="1" applyFont="1" applyFill="1" applyAlignment="1" applyProtection="1">
      <protection hidden="1"/>
    </xf>
    <xf numFmtId="0" fontId="4" fillId="5" borderId="0" xfId="3" applyNumberFormat="1" applyFont="1" applyFill="1" applyAlignment="1" applyProtection="1">
      <alignment horizontal="centerContinuous"/>
    </xf>
    <xf numFmtId="0" fontId="4" fillId="5" borderId="0" xfId="3" applyNumberFormat="1" applyFont="1" applyFill="1" applyAlignment="1" applyProtection="1">
      <protection hidden="1"/>
    </xf>
    <xf numFmtId="0" fontId="4" fillId="5" borderId="0" xfId="3" applyNumberFormat="1" applyFont="1" applyFill="1" applyBorder="1" applyAlignment="1" applyProtection="1"/>
    <xf numFmtId="0" fontId="5" fillId="5" borderId="0" xfId="3" applyNumberFormat="1" applyFont="1" applyFill="1" applyAlignment="1" applyProtection="1"/>
    <xf numFmtId="0" fontId="1" fillId="5" borderId="0" xfId="3" applyNumberFormat="1" applyFont="1" applyFill="1" applyAlignment="1" applyProtection="1"/>
    <xf numFmtId="0" fontId="4" fillId="5" borderId="0" xfId="3" applyNumberFormat="1" applyFont="1" applyFill="1" applyBorder="1" applyAlignment="1" applyProtection="1">
      <protection hidden="1"/>
    </xf>
    <xf numFmtId="9" fontId="6" fillId="5" borderId="0" xfId="3" applyNumberFormat="1" applyFont="1" applyFill="1" applyBorder="1" applyAlignment="1" applyProtection="1">
      <alignment horizontal="center" vertical="center"/>
      <protection hidden="1"/>
    </xf>
    <xf numFmtId="0" fontId="6" fillId="5" borderId="0" xfId="3" applyNumberFormat="1" applyFont="1" applyFill="1" applyAlignment="1" applyProtection="1">
      <alignment horizontal="center"/>
      <protection hidden="1"/>
    </xf>
    <xf numFmtId="0" fontId="8" fillId="5" borderId="0" xfId="3" applyNumberFormat="1" applyFont="1" applyFill="1" applyBorder="1" applyAlignment="1" applyProtection="1">
      <alignment horizontal="center" vertical="center"/>
      <protection hidden="1"/>
    </xf>
    <xf numFmtId="0" fontId="8" fillId="5" borderId="0" xfId="3" applyNumberFormat="1" applyFont="1" applyFill="1" applyBorder="1" applyAlignment="1" applyProtection="1">
      <alignment horizontal="center" vertical="center" wrapText="1"/>
      <protection hidden="1"/>
    </xf>
    <xf numFmtId="0" fontId="8" fillId="5" borderId="0" xfId="3" applyNumberFormat="1" applyFont="1" applyFill="1" applyBorder="1" applyAlignment="1" applyProtection="1">
      <alignment horizontal="right" vertical="center"/>
      <protection hidden="1"/>
    </xf>
    <xf numFmtId="0" fontId="0" fillId="5" borderId="0" xfId="3" applyNumberFormat="1" applyFont="1" applyFill="1" applyBorder="1" applyAlignment="1" applyProtection="1">
      <alignment horizontal="center" vertical="center"/>
      <protection hidden="1"/>
    </xf>
    <xf numFmtId="0" fontId="2" fillId="5" borderId="0" xfId="3" applyNumberFormat="1" applyFont="1" applyFill="1" applyBorder="1" applyAlignment="1" applyProtection="1">
      <alignment vertical="center"/>
      <protection hidden="1"/>
    </xf>
    <xf numFmtId="0" fontId="2" fillId="5" borderId="0" xfId="3" applyNumberFormat="1" applyFont="1" applyFill="1" applyBorder="1" applyAlignment="1" applyProtection="1">
      <alignment horizontal="center" vertical="center" wrapText="1"/>
      <protection hidden="1"/>
    </xf>
    <xf numFmtId="0" fontId="2" fillId="5" borderId="0" xfId="3" applyNumberFormat="1" applyFont="1" applyFill="1" applyBorder="1" applyAlignment="1" applyProtection="1">
      <alignment horizontal="center" vertical="center"/>
      <protection hidden="1"/>
    </xf>
    <xf numFmtId="2" fontId="0" fillId="5" borderId="0" xfId="3" applyNumberFormat="1" applyFont="1" applyFill="1" applyBorder="1" applyAlignment="1" applyProtection="1">
      <alignment horizontal="center"/>
      <protection hidden="1"/>
    </xf>
    <xf numFmtId="0" fontId="2" fillId="5" borderId="0" xfId="3" applyNumberFormat="1" applyFont="1" applyFill="1" applyBorder="1" applyAlignment="1" applyProtection="1">
      <protection hidden="1"/>
    </xf>
    <xf numFmtId="0" fontId="2" fillId="5" borderId="0" xfId="3" applyNumberFormat="1" applyFont="1" applyFill="1" applyBorder="1" applyAlignment="1" applyProtection="1"/>
    <xf numFmtId="0" fontId="7" fillId="5" borderId="0" xfId="3" applyNumberFormat="1" applyFont="1" applyFill="1" applyBorder="1" applyAlignment="1" applyProtection="1">
      <alignment vertical="top"/>
      <protection hidden="1"/>
    </xf>
    <xf numFmtId="0" fontId="18" fillId="5" borderId="0" xfId="3" applyNumberFormat="1" applyFont="1" applyFill="1" applyBorder="1" applyAlignment="1" applyProtection="1">
      <alignment horizontal="left" wrapText="1"/>
      <protection hidden="1"/>
    </xf>
    <xf numFmtId="0" fontId="2" fillId="5" borderId="0" xfId="3" applyNumberFormat="1" applyFont="1" applyFill="1" applyBorder="1" applyAlignment="1" applyProtection="1">
      <alignment horizontal="center" vertical="top"/>
    </xf>
    <xf numFmtId="0" fontId="6" fillId="5" borderId="16" xfId="3" applyNumberFormat="1" applyFont="1" applyFill="1" applyBorder="1" applyAlignment="1" applyProtection="1">
      <alignment horizontal="center"/>
      <protection hidden="1"/>
    </xf>
    <xf numFmtId="0" fontId="7" fillId="5" borderId="0" xfId="3" applyNumberFormat="1" applyFont="1" applyFill="1" applyBorder="1" applyAlignment="1" applyProtection="1">
      <alignment horizontal="center"/>
      <protection hidden="1"/>
    </xf>
    <xf numFmtId="0" fontId="6" fillId="5" borderId="0" xfId="3" applyNumberFormat="1" applyFont="1" applyFill="1" applyBorder="1" applyAlignment="1" applyProtection="1">
      <alignment horizontal="center"/>
      <protection hidden="1"/>
    </xf>
    <xf numFmtId="0" fontId="7" fillId="5" borderId="0" xfId="3" applyNumberFormat="1" applyFont="1" applyFill="1" applyBorder="1" applyAlignment="1" applyProtection="1">
      <protection hidden="1"/>
    </xf>
    <xf numFmtId="0" fontId="7" fillId="5" borderId="0" xfId="3" applyNumberFormat="1" applyFont="1" applyFill="1" applyAlignment="1" applyProtection="1">
      <protection hidden="1"/>
    </xf>
    <xf numFmtId="0" fontId="2" fillId="5" borderId="0" xfId="3" applyNumberFormat="1" applyFont="1" applyFill="1" applyAlignment="1" applyProtection="1"/>
    <xf numFmtId="0" fontId="2" fillId="5" borderId="19" xfId="3" applyNumberFormat="1" applyFont="1" applyFill="1" applyBorder="1" applyAlignment="1" applyProtection="1">
      <alignment horizontal="center" wrapText="1"/>
      <protection hidden="1"/>
    </xf>
    <xf numFmtId="0" fontId="2" fillId="5" borderId="19" xfId="3" applyNumberFormat="1" applyFont="1" applyFill="1" applyBorder="1" applyAlignment="1" applyProtection="1">
      <alignment horizontal="center"/>
      <protection hidden="1"/>
    </xf>
    <xf numFmtId="0" fontId="27" fillId="5" borderId="0" xfId="3" applyNumberFormat="1" applyFont="1" applyFill="1" applyBorder="1" applyAlignment="1" applyProtection="1">
      <alignment vertical="center"/>
    </xf>
    <xf numFmtId="0" fontId="27" fillId="5" borderId="0" xfId="3" applyNumberFormat="1" applyFont="1" applyFill="1" applyAlignment="1" applyProtection="1">
      <alignment horizontal="left"/>
    </xf>
    <xf numFmtId="0" fontId="27" fillId="5" borderId="0" xfId="3" applyNumberFormat="1" applyFont="1" applyFill="1" applyAlignment="1" applyProtection="1"/>
    <xf numFmtId="0" fontId="20" fillId="5" borderId="0" xfId="3" applyNumberFormat="1" applyFont="1" applyFill="1" applyAlignment="1" applyProtection="1"/>
    <xf numFmtId="0" fontId="8" fillId="3" borderId="16" xfId="3" applyNumberFormat="1" applyFont="1" applyFill="1" applyBorder="1" applyAlignment="1" applyProtection="1">
      <alignment horizontal="left" wrapText="1"/>
      <protection hidden="1"/>
    </xf>
    <xf numFmtId="0" fontId="6" fillId="3" borderId="16" xfId="3" applyNumberFormat="1" applyFont="1" applyFill="1" applyBorder="1" applyAlignment="1" applyProtection="1">
      <alignment horizontal="left" vertical="center"/>
      <protection hidden="1"/>
    </xf>
    <xf numFmtId="0" fontId="9" fillId="3" borderId="0" xfId="3" applyNumberFormat="1" applyFont="1" applyFill="1" applyBorder="1" applyAlignment="1" applyProtection="1"/>
    <xf numFmtId="0" fontId="14" fillId="5" borderId="0" xfId="3" applyNumberFormat="1" applyFont="1" applyFill="1" applyBorder="1" applyAlignment="1" applyProtection="1">
      <alignment vertical="center" wrapText="1"/>
    </xf>
    <xf numFmtId="0" fontId="0" fillId="5" borderId="16" xfId="3" applyNumberFormat="1" applyFont="1" applyFill="1" applyBorder="1" applyAlignment="1" applyProtection="1"/>
    <xf numFmtId="0" fontId="35" fillId="5" borderId="0" xfId="3" applyNumberFormat="1" applyFont="1" applyFill="1" applyBorder="1" applyAlignment="1" applyProtection="1">
      <alignment horizontal="left" vertical="center" wrapText="1"/>
      <protection hidden="1"/>
    </xf>
    <xf numFmtId="0" fontId="3" fillId="5" borderId="0" xfId="3" applyNumberFormat="1" applyFont="1" applyFill="1" applyAlignment="1" applyProtection="1"/>
    <xf numFmtId="0" fontId="7" fillId="5" borderId="0" xfId="3" applyNumberFormat="1" applyFont="1" applyFill="1" applyBorder="1" applyAlignment="1" applyProtection="1">
      <alignment horizontal="center" vertical="top"/>
    </xf>
    <xf numFmtId="0" fontId="0" fillId="5" borderId="0" xfId="3" applyNumberFormat="1" applyFont="1" applyFill="1" applyBorder="1" applyAlignment="1" applyProtection="1">
      <alignment horizontal="left"/>
    </xf>
    <xf numFmtId="0" fontId="0" fillId="5" borderId="19" xfId="3" applyNumberFormat="1" applyFont="1" applyFill="1" applyBorder="1" applyAlignment="1" applyProtection="1">
      <alignment horizontal="left"/>
    </xf>
    <xf numFmtId="0" fontId="3" fillId="0" borderId="0" xfId="3" applyNumberFormat="1" applyFont="1" applyAlignment="1" applyProtection="1">
      <protection hidden="1"/>
    </xf>
    <xf numFmtId="0" fontId="22" fillId="0" borderId="0" xfId="3" applyNumberFormat="1" applyFont="1" applyBorder="1" applyAlignment="1" applyProtection="1">
      <protection hidden="1"/>
    </xf>
    <xf numFmtId="0" fontId="22" fillId="0" borderId="0" xfId="3" applyNumberFormat="1" applyFont="1" applyBorder="1" applyAlignment="1" applyProtection="1">
      <alignment horizontal="center" vertical="center"/>
      <protection hidden="1"/>
    </xf>
    <xf numFmtId="0" fontId="22" fillId="0" borderId="0" xfId="3" applyNumberFormat="1" applyFont="1" applyBorder="1" applyAlignment="1" applyProtection="1">
      <alignment vertical="center"/>
      <protection hidden="1"/>
    </xf>
    <xf numFmtId="0" fontId="22" fillId="0" borderId="0" xfId="3" applyNumberFormat="1" applyFont="1" applyAlignment="1" applyProtection="1">
      <alignment vertical="center" wrapText="1"/>
      <protection hidden="1"/>
    </xf>
    <xf numFmtId="0" fontId="2" fillId="5" borderId="0" xfId="3" applyNumberFormat="1" applyFont="1" applyFill="1" applyBorder="1" applyAlignment="1" applyProtection="1">
      <alignment horizontal="center"/>
      <protection hidden="1"/>
    </xf>
    <xf numFmtId="0" fontId="18" fillId="5" borderId="0" xfId="3" applyNumberFormat="1" applyFont="1" applyFill="1" applyBorder="1" applyAlignment="1" applyProtection="1">
      <alignment horizontal="left"/>
      <protection hidden="1"/>
    </xf>
    <xf numFmtId="0" fontId="3" fillId="5" borderId="0" xfId="3" applyNumberFormat="1" applyFont="1" applyFill="1" applyBorder="1" applyAlignment="1" applyProtection="1">
      <alignment horizontal="center" vertical="center" wrapText="1"/>
      <protection hidden="1"/>
    </xf>
    <xf numFmtId="0" fontId="12" fillId="5" borderId="0" xfId="3" applyNumberFormat="1" applyFont="1" applyFill="1" applyBorder="1" applyAlignment="1" applyProtection="1">
      <alignment vertical="center" wrapText="1"/>
      <protection hidden="1"/>
    </xf>
    <xf numFmtId="0" fontId="32" fillId="5" borderId="0" xfId="3" applyNumberFormat="1" applyFont="1" applyFill="1" applyAlignment="1" applyProtection="1">
      <protection hidden="1"/>
    </xf>
    <xf numFmtId="0" fontId="7" fillId="5" borderId="0" xfId="3" applyNumberFormat="1" applyFont="1" applyFill="1" applyBorder="1" applyAlignment="1" applyProtection="1">
      <alignment vertical="center" wrapText="1"/>
      <protection hidden="1"/>
    </xf>
    <xf numFmtId="0" fontId="1" fillId="5" borderId="0" xfId="3" applyNumberFormat="1" applyFont="1" applyFill="1" applyBorder="1" applyAlignment="1" applyProtection="1">
      <protection hidden="1"/>
    </xf>
    <xf numFmtId="0" fontId="1" fillId="5" borderId="0" xfId="3" applyNumberFormat="1" applyFont="1" applyFill="1" applyAlignment="1" applyProtection="1">
      <protection hidden="1"/>
    </xf>
    <xf numFmtId="0" fontId="7" fillId="5" borderId="0" xfId="3" applyNumberFormat="1" applyFont="1" applyFill="1" applyBorder="1" applyAlignment="1" applyProtection="1">
      <alignment horizontal="left" vertical="center" wrapText="1"/>
      <protection hidden="1"/>
    </xf>
    <xf numFmtId="0" fontId="7" fillId="5" borderId="0" xfId="3" applyNumberFormat="1" applyFont="1" applyFill="1" applyBorder="1" applyAlignment="1" applyProtection="1">
      <alignment horizontal="center" vertical="top"/>
      <protection hidden="1"/>
    </xf>
    <xf numFmtId="0" fontId="6" fillId="0" borderId="0" xfId="3" applyNumberFormat="1" applyFont="1" applyAlignment="1" applyProtection="1">
      <protection hidden="1"/>
    </xf>
    <xf numFmtId="0" fontId="6" fillId="0" borderId="0" xfId="3" applyNumberFormat="1" applyFont="1" applyAlignment="1" applyProtection="1">
      <alignment horizontal="left" vertical="center"/>
      <protection hidden="1"/>
    </xf>
    <xf numFmtId="0" fontId="0" fillId="0" borderId="0" xfId="3" applyNumberFormat="1" applyFont="1" applyAlignment="1" applyProtection="1">
      <alignment vertical="justify"/>
      <protection hidden="1"/>
    </xf>
    <xf numFmtId="0" fontId="6" fillId="5" borderId="0" xfId="3" applyNumberFormat="1" applyFont="1" applyFill="1" applyAlignment="1" applyProtection="1">
      <protection hidden="1"/>
    </xf>
    <xf numFmtId="0" fontId="6" fillId="5" borderId="0" xfId="3" applyNumberFormat="1" applyFont="1" applyFill="1" applyAlignment="1" applyProtection="1">
      <alignment horizontal="left" vertical="center"/>
      <protection hidden="1"/>
    </xf>
    <xf numFmtId="0" fontId="0" fillId="5" borderId="0" xfId="3" applyNumberFormat="1" applyFont="1" applyFill="1" applyAlignment="1" applyProtection="1">
      <alignment vertical="justify"/>
      <protection hidden="1"/>
    </xf>
    <xf numFmtId="0" fontId="4" fillId="5" borderId="0" xfId="3" applyNumberFormat="1" applyFont="1" applyFill="1" applyAlignment="1" applyProtection="1">
      <alignment horizontal="centerContinuous"/>
      <protection hidden="1"/>
    </xf>
    <xf numFmtId="0" fontId="6" fillId="5" borderId="19" xfId="3" applyNumberFormat="1" applyFont="1" applyFill="1" applyBorder="1" applyAlignment="1" applyProtection="1">
      <alignment horizontal="center" vertical="center" wrapText="1"/>
      <protection hidden="1"/>
    </xf>
    <xf numFmtId="0" fontId="19" fillId="5" borderId="0" xfId="3" applyNumberFormat="1" applyFont="1" applyFill="1" applyBorder="1" applyAlignment="1" applyProtection="1">
      <alignment vertical="center" wrapText="1"/>
    </xf>
    <xf numFmtId="0" fontId="19" fillId="5" borderId="19" xfId="3" applyNumberFormat="1" applyFont="1" applyFill="1" applyBorder="1" applyAlignment="1" applyProtection="1">
      <alignment vertical="center" wrapText="1"/>
    </xf>
    <xf numFmtId="0" fontId="7" fillId="5" borderId="0" xfId="3" applyNumberFormat="1" applyFont="1" applyFill="1" applyBorder="1" applyAlignment="1" applyProtection="1">
      <alignment vertical="center"/>
    </xf>
    <xf numFmtId="9" fontId="9" fillId="5" borderId="0" xfId="3" applyNumberFormat="1" applyFont="1" applyFill="1" applyBorder="1" applyAlignment="1" applyProtection="1">
      <alignment horizontal="center"/>
      <protection hidden="1"/>
    </xf>
    <xf numFmtId="0" fontId="9" fillId="5" borderId="0" xfId="3" applyNumberFormat="1" applyFont="1" applyFill="1" applyAlignment="1" applyProtection="1">
      <alignment horizontal="center"/>
      <protection hidden="1"/>
    </xf>
    <xf numFmtId="0" fontId="8" fillId="5" borderId="20" xfId="3" applyNumberFormat="1" applyFont="1" applyFill="1" applyBorder="1" applyAlignment="1" applyProtection="1">
      <alignment horizontal="right" vertical="center"/>
      <protection hidden="1"/>
    </xf>
    <xf numFmtId="0" fontId="7" fillId="5" borderId="0" xfId="3" applyNumberFormat="1" applyFont="1" applyFill="1" applyBorder="1" applyAlignment="1" applyProtection="1">
      <alignment horizontal="center" vertical="center" wrapText="1" shrinkToFit="1"/>
      <protection hidden="1"/>
    </xf>
    <xf numFmtId="0" fontId="0" fillId="5" borderId="0" xfId="3" applyNumberFormat="1" applyFont="1" applyFill="1" applyAlignment="1" applyProtection="1">
      <alignment horizontal="center" vertical="center"/>
      <protection hidden="1"/>
    </xf>
    <xf numFmtId="0" fontId="2" fillId="5" borderId="0" xfId="3" applyNumberFormat="1" applyFont="1" applyFill="1" applyBorder="1" applyAlignment="1" applyProtection="1">
      <alignment horizontal="centerContinuous"/>
    </xf>
    <xf numFmtId="1" fontId="2" fillId="0" borderId="21" xfId="3" applyNumberFormat="1" applyFont="1" applyFill="1" applyBorder="1" applyAlignment="1" applyProtection="1">
      <alignment horizontal="center" wrapText="1"/>
      <protection locked="0"/>
    </xf>
    <xf numFmtId="0" fontId="2" fillId="3" borderId="1" xfId="3" applyNumberFormat="1" applyFont="1" applyFill="1" applyBorder="1" applyAlignment="1" applyProtection="1">
      <alignment horizontal="center" vertical="center" wrapText="1"/>
    </xf>
    <xf numFmtId="0" fontId="2" fillId="3" borderId="9" xfId="3" applyNumberFormat="1" applyFont="1" applyFill="1" applyBorder="1" applyAlignment="1" applyProtection="1">
      <alignment horizontal="center" vertical="center" wrapText="1"/>
    </xf>
    <xf numFmtId="0" fontId="0" fillId="5" borderId="0" xfId="3" applyNumberFormat="1" applyFont="1" applyFill="1" applyAlignment="1"/>
    <xf numFmtId="0" fontId="0" fillId="5" borderId="19" xfId="3" applyNumberFormat="1" applyFont="1" applyFill="1" applyBorder="1" applyAlignment="1" applyProtection="1">
      <protection hidden="1"/>
    </xf>
    <xf numFmtId="0" fontId="4" fillId="5" borderId="3" xfId="3" applyNumberFormat="1" applyFont="1" applyFill="1" applyBorder="1" applyAlignment="1" applyProtection="1">
      <alignment horizontal="centerContinuous"/>
      <protection hidden="1"/>
    </xf>
    <xf numFmtId="0" fontId="0" fillId="5" borderId="0" xfId="3" applyNumberFormat="1" applyFont="1" applyFill="1" applyAlignment="1" applyProtection="1">
      <alignment horizontal="left"/>
    </xf>
    <xf numFmtId="0" fontId="8" fillId="5" borderId="0" xfId="3" applyNumberFormat="1" applyFont="1" applyFill="1" applyBorder="1" applyAlignment="1" applyProtection="1">
      <alignment horizontal="centerContinuous"/>
      <protection hidden="1"/>
    </xf>
    <xf numFmtId="0" fontId="2" fillId="3" borderId="19" xfId="3" applyNumberFormat="1" applyFont="1" applyFill="1" applyBorder="1" applyAlignment="1" applyProtection="1">
      <alignment horizontal="centerContinuous"/>
      <protection hidden="1"/>
    </xf>
    <xf numFmtId="0" fontId="2" fillId="3" borderId="18" xfId="3" applyNumberFormat="1" applyFont="1" applyFill="1" applyBorder="1" applyAlignment="1" applyProtection="1">
      <alignment horizontal="centerContinuous"/>
      <protection hidden="1"/>
    </xf>
    <xf numFmtId="0" fontId="0" fillId="5" borderId="19" xfId="3" applyNumberFormat="1" applyFont="1" applyFill="1" applyBorder="1" applyAlignment="1" applyProtection="1"/>
    <xf numFmtId="0" fontId="2" fillId="5" borderId="0" xfId="3" applyNumberFormat="1" applyFont="1" applyFill="1" applyAlignment="1" applyProtection="1">
      <alignment vertical="center"/>
      <protection hidden="1"/>
    </xf>
    <xf numFmtId="0" fontId="15" fillId="5" borderId="0" xfId="3" applyNumberFormat="1" applyFont="1" applyFill="1" applyAlignment="1" applyProtection="1">
      <alignment horizontal="center"/>
      <protection hidden="1"/>
    </xf>
    <xf numFmtId="0" fontId="9" fillId="5" borderId="0" xfId="3" applyNumberFormat="1" applyFont="1" applyFill="1" applyBorder="1" applyAlignment="1" applyProtection="1">
      <alignment horizontal="left" wrapText="1"/>
      <protection hidden="1"/>
    </xf>
    <xf numFmtId="0" fontId="0" fillId="5" borderId="0" xfId="3" applyNumberFormat="1" applyFont="1" applyFill="1" applyAlignment="1" applyProtection="1">
      <protection locked="0"/>
    </xf>
    <xf numFmtId="0" fontId="9" fillId="5" borderId="0" xfId="3" applyNumberFormat="1" applyFont="1" applyFill="1" applyAlignment="1" applyProtection="1">
      <protection locked="0"/>
    </xf>
    <xf numFmtId="0" fontId="9" fillId="5" borderId="16" xfId="3" applyNumberFormat="1" applyFont="1" applyFill="1" applyBorder="1" applyAlignment="1" applyProtection="1">
      <protection hidden="1"/>
    </xf>
    <xf numFmtId="0" fontId="9" fillId="5" borderId="0" xfId="3" applyNumberFormat="1" applyFont="1" applyFill="1" applyBorder="1" applyAlignment="1" applyProtection="1">
      <protection hidden="1"/>
    </xf>
    <xf numFmtId="0" fontId="9" fillId="5" borderId="3" xfId="3" applyNumberFormat="1" applyFont="1" applyFill="1" applyBorder="1" applyAlignment="1" applyProtection="1">
      <alignment horizontal="center" vertical="top" wrapText="1"/>
      <protection hidden="1"/>
    </xf>
    <xf numFmtId="0" fontId="8" fillId="3" borderId="2" xfId="3" applyNumberFormat="1" applyFont="1" applyFill="1" applyBorder="1" applyAlignment="1" applyProtection="1">
      <alignment horizontal="centerContinuous" vertical="center" wrapText="1"/>
      <protection hidden="1"/>
    </xf>
    <xf numFmtId="0" fontId="30" fillId="5" borderId="0" xfId="3" applyNumberFormat="1" applyFont="1" applyFill="1" applyBorder="1" applyAlignment="1" applyProtection="1">
      <alignment vertical="center"/>
    </xf>
    <xf numFmtId="0" fontId="2" fillId="3" borderId="2" xfId="3" applyNumberFormat="1" applyFont="1" applyFill="1" applyBorder="1" applyAlignment="1" applyProtection="1">
      <alignment horizontal="centerContinuous" vertical="center" wrapText="1"/>
      <protection hidden="1"/>
    </xf>
    <xf numFmtId="0" fontId="7" fillId="3" borderId="10" xfId="3" applyNumberFormat="1" applyFont="1" applyFill="1" applyBorder="1" applyAlignment="1" applyProtection="1">
      <alignment horizontal="right" vertical="center" wrapText="1"/>
      <protection hidden="1"/>
    </xf>
    <xf numFmtId="1" fontId="2" fillId="2" borderId="23" xfId="3" applyNumberFormat="1" applyFont="1" applyFill="1" applyBorder="1" applyAlignment="1" applyProtection="1">
      <alignment horizontal="center" wrapText="1"/>
      <protection locked="0"/>
    </xf>
    <xf numFmtId="169" fontId="22" fillId="0" borderId="24" xfId="3" applyFont="1" applyFill="1" applyBorder="1" applyAlignment="1" applyProtection="1">
      <alignment horizontal="center" wrapText="1"/>
      <protection locked="0"/>
    </xf>
    <xf numFmtId="168" fontId="39" fillId="0" borderId="25" xfId="3" applyNumberFormat="1" applyFont="1" applyFill="1" applyBorder="1" applyAlignment="1" applyProtection="1">
      <alignment horizontal="center"/>
      <protection locked="0"/>
    </xf>
    <xf numFmtId="0" fontId="28" fillId="0" borderId="1" xfId="3" applyNumberFormat="1" applyFont="1" applyBorder="1" applyAlignment="1" applyProtection="1">
      <alignment horizontal="center" vertical="center" wrapText="1"/>
      <protection hidden="1"/>
    </xf>
    <xf numFmtId="0" fontId="28" fillId="0" borderId="1" xfId="3" applyNumberFormat="1" applyFont="1" applyBorder="1" applyAlignment="1" applyProtection="1">
      <alignment horizontal="center" vertical="center"/>
      <protection hidden="1"/>
    </xf>
    <xf numFmtId="167" fontId="12" fillId="3" borderId="1" xfId="3" applyNumberFormat="1" applyFont="1" applyFill="1" applyBorder="1" applyAlignment="1" applyProtection="1">
      <alignment horizontal="center" vertical="center" wrapText="1"/>
      <protection hidden="1"/>
    </xf>
    <xf numFmtId="167" fontId="2" fillId="3" borderId="1" xfId="3" applyNumberFormat="1" applyFont="1" applyFill="1" applyBorder="1" applyAlignment="1" applyProtection="1">
      <alignment horizontal="center" vertical="center" wrapText="1"/>
      <protection hidden="1"/>
    </xf>
    <xf numFmtId="0" fontId="0" fillId="3" borderId="22" xfId="3" applyNumberFormat="1" applyFont="1" applyFill="1" applyBorder="1" applyAlignment="1" applyProtection="1">
      <protection hidden="1"/>
    </xf>
    <xf numFmtId="0" fontId="0" fillId="3" borderId="10" xfId="3" applyNumberFormat="1" applyFont="1" applyFill="1" applyBorder="1" applyAlignment="1" applyProtection="1">
      <protection hidden="1"/>
    </xf>
    <xf numFmtId="0" fontId="12" fillId="3" borderId="22" xfId="3" applyNumberFormat="1" applyFont="1" applyFill="1" applyBorder="1" applyAlignment="1" applyProtection="1">
      <alignment horizontal="right" vertical="center" wrapText="1"/>
      <protection hidden="1"/>
    </xf>
    <xf numFmtId="0" fontId="12" fillId="3" borderId="22" xfId="3" applyNumberFormat="1" applyFont="1" applyFill="1" applyBorder="1" applyAlignment="1" applyProtection="1">
      <alignment horizontal="center" vertical="center"/>
      <protection hidden="1"/>
    </xf>
    <xf numFmtId="0" fontId="12" fillId="3" borderId="0" xfId="3" applyNumberFormat="1" applyFont="1" applyFill="1" applyBorder="1" applyAlignment="1" applyProtection="1">
      <alignment horizontal="center" vertical="center"/>
      <protection hidden="1"/>
    </xf>
    <xf numFmtId="0" fontId="0" fillId="3" borderId="7" xfId="3" applyNumberFormat="1" applyFont="1" applyFill="1" applyBorder="1" applyAlignment="1" applyProtection="1">
      <protection hidden="1"/>
    </xf>
    <xf numFmtId="0" fontId="0" fillId="3" borderId="6" xfId="3" applyNumberFormat="1" applyFont="1" applyFill="1" applyBorder="1" applyAlignment="1" applyProtection="1">
      <protection hidden="1"/>
    </xf>
    <xf numFmtId="0" fontId="12" fillId="3" borderId="0" xfId="3" applyNumberFormat="1" applyFont="1" applyFill="1" applyBorder="1" applyAlignment="1" applyProtection="1">
      <alignment horizontal="center"/>
      <protection hidden="1"/>
    </xf>
    <xf numFmtId="164" fontId="2" fillId="3" borderId="0" xfId="3" applyNumberFormat="1" applyFont="1" applyFill="1" applyBorder="1" applyAlignment="1" applyProtection="1">
      <alignment horizontal="center"/>
      <protection hidden="1"/>
    </xf>
    <xf numFmtId="0" fontId="26" fillId="3" borderId="0" xfId="3" applyNumberFormat="1" applyFont="1" applyFill="1" applyBorder="1" applyAlignment="1" applyProtection="1">
      <alignment horizontal="right" vertical="center" wrapText="1"/>
      <protection hidden="1"/>
    </xf>
    <xf numFmtId="2" fontId="2" fillId="3" borderId="0" xfId="3" applyNumberFormat="1" applyFont="1" applyFill="1" applyBorder="1" applyAlignment="1" applyProtection="1">
      <alignment horizontal="center" vertical="center"/>
      <protection hidden="1"/>
    </xf>
    <xf numFmtId="0" fontId="10" fillId="3" borderId="0" xfId="3" applyNumberFormat="1" applyFont="1" applyFill="1" applyBorder="1" applyAlignment="1" applyProtection="1">
      <protection hidden="1"/>
    </xf>
    <xf numFmtId="0" fontId="36" fillId="3" borderId="0" xfId="3" applyNumberFormat="1" applyFont="1" applyFill="1" applyBorder="1" applyAlignment="1" applyProtection="1">
      <alignment horizontal="right" vertical="center" wrapText="1"/>
      <protection hidden="1"/>
    </xf>
    <xf numFmtId="0" fontId="3" fillId="3" borderId="0" xfId="3" applyNumberFormat="1" applyFont="1" applyFill="1" applyBorder="1" applyAlignment="1" applyProtection="1">
      <protection hidden="1"/>
    </xf>
    <xf numFmtId="0" fontId="22" fillId="3" borderId="0" xfId="3" applyNumberFormat="1" applyFont="1" applyFill="1" applyBorder="1" applyAlignment="1" applyProtection="1">
      <alignment horizontal="center"/>
      <protection hidden="1"/>
    </xf>
    <xf numFmtId="0" fontId="37" fillId="3" borderId="0" xfId="3" applyNumberFormat="1" applyFont="1" applyFill="1" applyBorder="1" applyAlignment="1" applyProtection="1">
      <alignment horizontal="center"/>
      <protection hidden="1"/>
    </xf>
    <xf numFmtId="0" fontId="38" fillId="3" borderId="0" xfId="3" applyNumberFormat="1" applyFont="1" applyFill="1" applyBorder="1" applyAlignment="1" applyProtection="1">
      <alignment horizontal="center"/>
      <protection hidden="1"/>
    </xf>
    <xf numFmtId="0" fontId="37" fillId="3" borderId="0" xfId="3" applyNumberFormat="1" applyFont="1" applyFill="1" applyBorder="1" applyAlignment="1" applyProtection="1">
      <alignment horizontal="right" vertical="center" wrapText="1"/>
      <protection hidden="1"/>
    </xf>
    <xf numFmtId="164" fontId="3" fillId="3" borderId="0" xfId="3" applyNumberFormat="1" applyFont="1" applyFill="1" applyBorder="1" applyAlignment="1" applyProtection="1">
      <alignment horizontal="center" vertical="center"/>
      <protection hidden="1"/>
    </xf>
    <xf numFmtId="0" fontId="0" fillId="3" borderId="0" xfId="3" applyNumberFormat="1" applyFont="1" applyFill="1" applyBorder="1" applyAlignment="1" applyProtection="1">
      <alignment horizontal="right" vertical="center" wrapText="1"/>
      <protection hidden="1"/>
    </xf>
    <xf numFmtId="164" fontId="11" fillId="3" borderId="0" xfId="3" applyNumberFormat="1" applyFont="1" applyFill="1" applyBorder="1" applyAlignment="1" applyProtection="1">
      <alignment horizontal="center" vertical="center" wrapText="1"/>
      <protection hidden="1"/>
    </xf>
    <xf numFmtId="0" fontId="7" fillId="3" borderId="0" xfId="3" applyNumberFormat="1" applyFont="1" applyFill="1" applyBorder="1" applyAlignment="1" applyProtection="1">
      <alignment horizontal="right" vertical="center" wrapText="1"/>
      <protection hidden="1"/>
    </xf>
    <xf numFmtId="0" fontId="2" fillId="3" borderId="0" xfId="3" applyNumberFormat="1" applyFont="1" applyFill="1" applyBorder="1" applyAlignment="1" applyProtection="1">
      <alignment horizontal="center" vertical="center" wrapText="1"/>
      <protection hidden="1"/>
    </xf>
    <xf numFmtId="0" fontId="2" fillId="3" borderId="6" xfId="3" applyNumberFormat="1" applyFont="1" applyFill="1" applyBorder="1" applyAlignment="1" applyProtection="1">
      <alignment horizontal="center" vertical="center" wrapText="1"/>
      <protection hidden="1"/>
    </xf>
    <xf numFmtId="0" fontId="2" fillId="5" borderId="0" xfId="3" applyNumberFormat="1" applyFont="1" applyFill="1" applyBorder="1" applyAlignment="1" applyProtection="1">
      <alignment horizontal="centerContinuous"/>
      <protection hidden="1"/>
    </xf>
    <xf numFmtId="0" fontId="18" fillId="5" borderId="0" xfId="3" applyNumberFormat="1" applyFont="1" applyFill="1" applyAlignment="1" applyProtection="1">
      <alignment horizontal="center" wrapText="1"/>
      <protection hidden="1"/>
    </xf>
    <xf numFmtId="0" fontId="2" fillId="5" borderId="0" xfId="3" applyNumberFormat="1" applyFont="1" applyFill="1" applyAlignment="1" applyProtection="1">
      <protection hidden="1"/>
    </xf>
    <xf numFmtId="9" fontId="9" fillId="5" borderId="0" xfId="3" applyNumberFormat="1" applyFont="1" applyFill="1" applyBorder="1" applyAlignment="1" applyProtection="1">
      <alignment horizontal="center" vertical="center"/>
      <protection hidden="1"/>
    </xf>
    <xf numFmtId="0" fontId="8" fillId="5" borderId="0" xfId="3" applyNumberFormat="1" applyFont="1" applyFill="1" applyAlignment="1" applyProtection="1">
      <alignment horizontal="center" vertical="center"/>
      <protection hidden="1"/>
    </xf>
    <xf numFmtId="0" fontId="8" fillId="5" borderId="0" xfId="3" applyNumberFormat="1" applyFont="1" applyFill="1" applyAlignment="1" applyProtection="1">
      <alignment horizontal="center" vertical="center" wrapText="1"/>
      <protection hidden="1"/>
    </xf>
    <xf numFmtId="0" fontId="6" fillId="5" borderId="16" xfId="3" applyNumberFormat="1" applyFont="1" applyFill="1" applyBorder="1" applyAlignment="1" applyProtection="1">
      <alignment horizontal="centerContinuous" vertical="top" wrapText="1"/>
      <protection hidden="1"/>
    </xf>
    <xf numFmtId="0" fontId="7" fillId="5" borderId="16" xfId="3" applyNumberFormat="1" applyFont="1" applyFill="1" applyBorder="1" applyAlignment="1" applyProtection="1">
      <alignment horizontal="centerContinuous" vertical="top" wrapText="1"/>
      <protection hidden="1"/>
    </xf>
    <xf numFmtId="164" fontId="11" fillId="3" borderId="22" xfId="3" applyNumberFormat="1" applyFont="1" applyFill="1" applyBorder="1" applyAlignment="1" applyProtection="1">
      <alignment horizontal="center" vertical="center" wrapText="1"/>
      <protection hidden="1"/>
    </xf>
    <xf numFmtId="0" fontId="12" fillId="3" borderId="22" xfId="3" applyNumberFormat="1" applyFont="1" applyFill="1" applyBorder="1" applyAlignment="1" applyProtection="1">
      <alignment horizontal="center" vertical="center" wrapText="1"/>
      <protection hidden="1"/>
    </xf>
    <xf numFmtId="0" fontId="36" fillId="3" borderId="0" xfId="3" applyNumberFormat="1" applyFont="1" applyFill="1" applyBorder="1" applyAlignment="1" applyProtection="1">
      <alignment horizontal="center" vertical="center"/>
      <protection hidden="1"/>
    </xf>
    <xf numFmtId="0" fontId="2" fillId="3" borderId="1" xfId="3" applyNumberFormat="1" applyFont="1" applyFill="1" applyBorder="1" applyAlignment="1" applyProtection="1">
      <alignment horizontal="center" vertical="center" wrapText="1"/>
      <protection hidden="1"/>
    </xf>
    <xf numFmtId="0" fontId="2" fillId="3" borderId="18" xfId="3" applyNumberFormat="1" applyFont="1" applyFill="1" applyBorder="1" applyAlignment="1" applyProtection="1">
      <alignment horizontal="center"/>
      <protection hidden="1"/>
    </xf>
    <xf numFmtId="0" fontId="9" fillId="3" borderId="4" xfId="3" applyNumberFormat="1" applyFont="1" applyFill="1" applyBorder="1" applyAlignment="1" applyProtection="1">
      <alignment horizontal="center" vertical="center" wrapText="1"/>
      <protection hidden="1"/>
    </xf>
    <xf numFmtId="0" fontId="9" fillId="3" borderId="22" xfId="3" applyNumberFormat="1" applyFont="1" applyFill="1" applyBorder="1" applyAlignment="1" applyProtection="1">
      <alignment horizontal="center" vertical="center" wrapText="1"/>
      <protection hidden="1"/>
    </xf>
    <xf numFmtId="0" fontId="9" fillId="3" borderId="0" xfId="3" applyNumberFormat="1" applyFont="1" applyFill="1" applyBorder="1" applyAlignment="1" applyProtection="1">
      <alignment horizontal="center" vertical="center" wrapText="1"/>
      <protection hidden="1"/>
    </xf>
    <xf numFmtId="0" fontId="9" fillId="3" borderId="0" xfId="3" applyNumberFormat="1" applyFont="1" applyFill="1" applyBorder="1" applyAlignment="1" applyProtection="1">
      <alignment horizontal="center" vertical="top" wrapText="1"/>
      <protection hidden="1"/>
    </xf>
    <xf numFmtId="0" fontId="9" fillId="3" borderId="4" xfId="3" applyNumberFormat="1" applyFont="1" applyFill="1" applyBorder="1" applyAlignment="1" applyProtection="1">
      <alignment horizontal="center" vertical="top" wrapText="1"/>
      <protection hidden="1"/>
    </xf>
    <xf numFmtId="0" fontId="6" fillId="3" borderId="19" xfId="3" applyNumberFormat="1" applyFont="1" applyFill="1" applyBorder="1" applyAlignment="1" applyProtection="1">
      <alignment horizontal="center" vertical="top" wrapText="1"/>
      <protection hidden="1"/>
    </xf>
    <xf numFmtId="0" fontId="6" fillId="3" borderId="0" xfId="3" applyNumberFormat="1" applyFont="1" applyFill="1" applyBorder="1" applyAlignment="1" applyProtection="1">
      <alignment horizontal="center" vertical="top" wrapText="1"/>
      <protection hidden="1"/>
    </xf>
    <xf numFmtId="0" fontId="2" fillId="5" borderId="0" xfId="3" applyNumberFormat="1" applyFont="1" applyFill="1" applyBorder="1" applyAlignment="1" applyProtection="1">
      <alignment horizontal="center" wrapText="1"/>
      <protection hidden="1"/>
    </xf>
    <xf numFmtId="0" fontId="6" fillId="5" borderId="0" xfId="3" applyNumberFormat="1" applyFont="1" applyFill="1" applyBorder="1" applyAlignment="1" applyProtection="1">
      <alignment horizontal="center" vertical="top" wrapText="1"/>
      <protection hidden="1"/>
    </xf>
    <xf numFmtId="0" fontId="6" fillId="3" borderId="19" xfId="3" applyNumberFormat="1" applyFont="1" applyFill="1" applyBorder="1" applyAlignment="1" applyProtection="1">
      <alignment horizontal="center" vertical="center" wrapText="1"/>
      <protection hidden="1"/>
    </xf>
    <xf numFmtId="0" fontId="6" fillId="3" borderId="0" xfId="3" applyNumberFormat="1" applyFont="1" applyFill="1" applyBorder="1" applyAlignment="1" applyProtection="1">
      <alignment horizontal="center" vertical="center" wrapText="1"/>
      <protection hidden="1"/>
    </xf>
    <xf numFmtId="0" fontId="0" fillId="3" borderId="26" xfId="3" applyNumberFormat="1" applyFont="1" applyFill="1" applyBorder="1" applyAlignment="1" applyProtection="1">
      <protection hidden="1"/>
    </xf>
    <xf numFmtId="0" fontId="0" fillId="3" borderId="19" xfId="3" applyNumberFormat="1" applyFont="1" applyFill="1" applyBorder="1" applyAlignment="1" applyProtection="1">
      <protection hidden="1"/>
    </xf>
    <xf numFmtId="0" fontId="0" fillId="3" borderId="18" xfId="3" applyNumberFormat="1" applyFont="1" applyFill="1" applyBorder="1" applyAlignment="1" applyProtection="1">
      <protection hidden="1"/>
    </xf>
    <xf numFmtId="0" fontId="2" fillId="5" borderId="0" xfId="3" applyNumberFormat="1" applyFont="1" applyFill="1" applyAlignment="1" applyProtection="1">
      <alignment horizontal="center" wrapText="1"/>
      <protection hidden="1"/>
    </xf>
    <xf numFmtId="0" fontId="26" fillId="3" borderId="0" xfId="3" applyNumberFormat="1" applyFont="1" applyFill="1" applyBorder="1" applyAlignment="1" applyProtection="1">
      <alignment horizontal="center"/>
      <protection hidden="1"/>
    </xf>
    <xf numFmtId="0" fontId="36" fillId="3" borderId="22" xfId="3" applyNumberFormat="1" applyFont="1" applyFill="1" applyBorder="1" applyAlignment="1" applyProtection="1">
      <alignment horizontal="right" vertical="center" wrapText="1"/>
      <protection hidden="1"/>
    </xf>
    <xf numFmtId="0" fontId="9" fillId="3" borderId="22" xfId="3" applyNumberFormat="1" applyFont="1" applyFill="1" applyBorder="1" applyAlignment="1" applyProtection="1">
      <alignment vertical="center" wrapText="1"/>
      <protection hidden="1"/>
    </xf>
    <xf numFmtId="164" fontId="2" fillId="4" borderId="1" xfId="3" applyNumberFormat="1" applyFont="1" applyFill="1" applyBorder="1" applyAlignment="1" applyProtection="1">
      <alignment horizontal="center" vertical="center"/>
      <protection hidden="1"/>
    </xf>
    <xf numFmtId="0" fontId="28" fillId="3" borderId="10" xfId="3" applyNumberFormat="1" applyFont="1" applyFill="1" applyBorder="1" applyAlignment="1" applyProtection="1">
      <alignment horizontal="right" vertical="center" wrapText="1"/>
      <protection hidden="1"/>
    </xf>
    <xf numFmtId="0" fontId="7" fillId="5" borderId="0" xfId="3" applyNumberFormat="1" applyFont="1" applyFill="1" applyBorder="1" applyAlignment="1" applyProtection="1">
      <alignment horizontal="center" vertical="top" wrapText="1"/>
      <protection hidden="1"/>
    </xf>
    <xf numFmtId="0" fontId="7" fillId="5" borderId="19" xfId="3" applyNumberFormat="1" applyFont="1" applyFill="1" applyBorder="1" applyAlignment="1" applyProtection="1">
      <alignment horizontal="center" vertical="top" wrapText="1"/>
      <protection hidden="1"/>
    </xf>
    <xf numFmtId="167" fontId="32" fillId="5" borderId="0" xfId="3" applyNumberFormat="1" applyFont="1" applyFill="1" applyBorder="1" applyAlignment="1" applyProtection="1">
      <alignment horizontal="center"/>
      <protection hidden="1"/>
    </xf>
    <xf numFmtId="0" fontId="2" fillId="3" borderId="0" xfId="3" applyNumberFormat="1" applyFont="1" applyFill="1" applyBorder="1" applyAlignment="1" applyProtection="1">
      <alignment horizontal="center" wrapText="1"/>
      <protection hidden="1"/>
    </xf>
    <xf numFmtId="0" fontId="9" fillId="3" borderId="19" xfId="3" applyNumberFormat="1" applyFont="1" applyFill="1" applyBorder="1" applyAlignment="1" applyProtection="1">
      <alignment horizontal="center" vertical="center" wrapText="1"/>
      <protection hidden="1"/>
    </xf>
    <xf numFmtId="0" fontId="2" fillId="3" borderId="0" xfId="3" applyNumberFormat="1" applyFont="1" applyFill="1" applyBorder="1" applyAlignment="1" applyProtection="1">
      <alignment horizontal="center"/>
      <protection hidden="1"/>
    </xf>
    <xf numFmtId="0" fontId="6" fillId="3" borderId="0" xfId="3" applyNumberFormat="1" applyFont="1" applyFill="1" applyBorder="1" applyAlignment="1" applyProtection="1">
      <alignment vertical="center" wrapText="1"/>
      <protection hidden="1"/>
    </xf>
    <xf numFmtId="0" fontId="2" fillId="3" borderId="0" xfId="3" applyNumberFormat="1" applyFont="1" applyFill="1" applyBorder="1" applyAlignment="1" applyProtection="1">
      <alignment wrapText="1"/>
      <protection hidden="1"/>
    </xf>
    <xf numFmtId="0" fontId="9" fillId="3" borderId="19" xfId="3" applyNumberFormat="1" applyFont="1" applyFill="1" applyBorder="1" applyAlignment="1" applyProtection="1">
      <alignment horizontal="center" vertical="top" wrapText="1"/>
      <protection hidden="1"/>
    </xf>
    <xf numFmtId="0" fontId="0" fillId="5" borderId="16" xfId="3" applyNumberFormat="1" applyFont="1" applyFill="1" applyBorder="1" applyAlignment="1" applyProtection="1">
      <protection hidden="1"/>
    </xf>
    <xf numFmtId="0" fontId="16" fillId="3" borderId="0" xfId="3" applyNumberFormat="1" applyFont="1" applyFill="1" applyBorder="1" applyAlignment="1" applyProtection="1">
      <alignment vertical="top"/>
      <protection hidden="1"/>
    </xf>
    <xf numFmtId="0" fontId="2" fillId="3" borderId="0" xfId="3" applyNumberFormat="1" applyFont="1" applyFill="1" applyBorder="1" applyAlignment="1" applyProtection="1">
      <protection hidden="1"/>
    </xf>
    <xf numFmtId="0" fontId="2" fillId="3" borderId="16" xfId="3" applyNumberFormat="1" applyFont="1" applyFill="1" applyBorder="1" applyAlignment="1" applyProtection="1">
      <protection hidden="1"/>
    </xf>
    <xf numFmtId="0" fontId="16" fillId="3" borderId="19" xfId="3" applyNumberFormat="1" applyFont="1" applyFill="1" applyBorder="1" applyAlignment="1" applyProtection="1">
      <alignment horizontal="center" wrapText="1"/>
      <protection hidden="1"/>
    </xf>
    <xf numFmtId="0" fontId="41" fillId="3" borderId="0" xfId="3" applyNumberFormat="1" applyFont="1" applyFill="1" applyBorder="1" applyAlignment="1" applyProtection="1">
      <alignment horizontal="center" vertical="center" wrapText="1"/>
      <protection hidden="1"/>
    </xf>
    <xf numFmtId="0" fontId="2" fillId="3" borderId="0" xfId="3" applyNumberFormat="1" applyFont="1" applyFill="1" applyBorder="1" applyAlignment="1" applyProtection="1">
      <alignment horizontal="right" vertical="center" wrapText="1"/>
      <protection hidden="1"/>
    </xf>
    <xf numFmtId="0" fontId="2" fillId="5" borderId="0" xfId="3" applyNumberFormat="1" applyFont="1" applyFill="1" applyBorder="1" applyAlignment="1" applyProtection="1">
      <alignment wrapText="1"/>
      <protection hidden="1"/>
    </xf>
    <xf numFmtId="0" fontId="2" fillId="5" borderId="19" xfId="3" applyNumberFormat="1" applyFont="1" applyFill="1" applyBorder="1" applyAlignment="1" applyProtection="1">
      <alignment horizontal="center" vertical="center" wrapText="1"/>
      <protection hidden="1"/>
    </xf>
    <xf numFmtId="0" fontId="2" fillId="5" borderId="0" xfId="3" applyNumberFormat="1" applyFont="1" applyFill="1" applyBorder="1" applyAlignment="1" applyProtection="1">
      <alignment vertical="center" wrapText="1"/>
      <protection hidden="1"/>
    </xf>
    <xf numFmtId="0" fontId="2" fillId="5" borderId="0" xfId="3" applyNumberFormat="1" applyFont="1" applyFill="1" applyBorder="1" applyAlignment="1" applyProtection="1">
      <alignment horizontal="left" vertical="center" wrapText="1"/>
      <protection hidden="1"/>
    </xf>
    <xf numFmtId="0" fontId="9" fillId="5" borderId="16" xfId="3" applyNumberFormat="1" applyFont="1" applyFill="1" applyBorder="1" applyAlignment="1" applyProtection="1">
      <alignment horizontal="center" vertical="center" wrapText="1"/>
      <protection hidden="1"/>
    </xf>
    <xf numFmtId="0" fontId="9" fillId="5" borderId="0" xfId="3" applyNumberFormat="1" applyFont="1" applyFill="1" applyBorder="1" applyAlignment="1" applyProtection="1">
      <alignment vertical="center" wrapText="1"/>
      <protection hidden="1"/>
    </xf>
    <xf numFmtId="0" fontId="42" fillId="2" borderId="0" xfId="3" applyNumberFormat="1" applyFont="1" applyFill="1" applyBorder="1" applyAlignment="1" applyProtection="1">
      <alignment horizontal="center"/>
      <protection hidden="1"/>
    </xf>
    <xf numFmtId="0" fontId="43" fillId="2" borderId="0" xfId="3" applyNumberFormat="1" applyFont="1" applyFill="1" applyBorder="1" applyAlignment="1" applyProtection="1">
      <alignment horizontal="centerContinuous"/>
      <protection hidden="1"/>
    </xf>
    <xf numFmtId="0" fontId="43" fillId="0" borderId="0" xfId="3" applyNumberFormat="1" applyFont="1" applyFill="1" applyBorder="1" applyAlignment="1" applyProtection="1">
      <alignment horizontal="center" vertical="center"/>
      <protection hidden="1"/>
    </xf>
    <xf numFmtId="0" fontId="43" fillId="0" borderId="0" xfId="3" applyNumberFormat="1" applyFont="1" applyFill="1" applyBorder="1" applyAlignment="1" applyProtection="1">
      <alignment vertical="center"/>
      <protection hidden="1"/>
    </xf>
    <xf numFmtId="0" fontId="43" fillId="2" borderId="0" xfId="3" applyNumberFormat="1" applyFont="1" applyFill="1" applyBorder="1" applyAlignment="1" applyProtection="1">
      <alignment horizontal="center"/>
      <protection hidden="1"/>
    </xf>
    <xf numFmtId="2" fontId="43" fillId="2" borderId="0" xfId="3" applyNumberFormat="1" applyFont="1" applyFill="1" applyBorder="1" applyAlignment="1" applyProtection="1">
      <alignment horizontal="center"/>
      <protection hidden="1"/>
    </xf>
    <xf numFmtId="164" fontId="43" fillId="2" borderId="0" xfId="3" applyNumberFormat="1" applyFont="1" applyFill="1" applyBorder="1" applyAlignment="1" applyProtection="1">
      <alignment horizontal="center"/>
      <protection hidden="1"/>
    </xf>
    <xf numFmtId="9" fontId="42" fillId="2" borderId="0" xfId="3" applyNumberFormat="1" applyFont="1" applyFill="1" applyBorder="1" applyAlignment="1" applyProtection="1">
      <alignment horizontal="center" vertical="center"/>
      <protection hidden="1"/>
    </xf>
    <xf numFmtId="0" fontId="43" fillId="2" borderId="0" xfId="3" applyNumberFormat="1" applyFont="1" applyFill="1" applyBorder="1" applyAlignment="1" applyProtection="1">
      <alignment horizontal="center" vertical="center" wrapText="1"/>
      <protection hidden="1"/>
    </xf>
    <xf numFmtId="2" fontId="42" fillId="2" borderId="0" xfId="3" applyNumberFormat="1" applyFont="1" applyFill="1" applyBorder="1" applyAlignment="1" applyProtection="1">
      <alignment horizontal="center" vertical="center" wrapText="1"/>
      <protection hidden="1"/>
    </xf>
    <xf numFmtId="164" fontId="43" fillId="2" borderId="0" xfId="3" applyNumberFormat="1" applyFont="1" applyFill="1" applyBorder="1" applyAlignment="1" applyProtection="1">
      <alignment horizontal="center" vertical="center" wrapText="1"/>
      <protection hidden="1"/>
    </xf>
    <xf numFmtId="0" fontId="43" fillId="0" borderId="0" xfId="0" applyNumberFormat="1" applyFont="1" applyBorder="1" applyAlignment="1"/>
    <xf numFmtId="164" fontId="42" fillId="2" borderId="0" xfId="3" applyNumberFormat="1" applyFont="1" applyFill="1" applyBorder="1" applyAlignment="1" applyProtection="1">
      <alignment horizontal="center" vertical="center"/>
      <protection hidden="1"/>
    </xf>
    <xf numFmtId="0" fontId="43" fillId="2" borderId="0" xfId="3" applyNumberFormat="1" applyFont="1" applyFill="1" applyBorder="1" applyAlignment="1" applyProtection="1">
      <alignment horizontal="center" vertical="center"/>
      <protection hidden="1"/>
    </xf>
    <xf numFmtId="165" fontId="43" fillId="2" borderId="0" xfId="3" applyNumberFormat="1" applyFont="1" applyFill="1" applyBorder="1" applyAlignment="1" applyProtection="1">
      <alignment horizontal="center" vertical="center"/>
      <protection hidden="1"/>
    </xf>
    <xf numFmtId="0" fontId="43" fillId="2" borderId="0" xfId="3" applyNumberFormat="1" applyFont="1" applyFill="1" applyBorder="1" applyAlignment="1" applyProtection="1">
      <protection hidden="1"/>
    </xf>
    <xf numFmtId="0" fontId="43" fillId="2" borderId="0" xfId="3" applyNumberFormat="1" applyFont="1" applyFill="1" applyBorder="1" applyAlignment="1" applyProtection="1">
      <alignment horizontal="left"/>
      <protection hidden="1"/>
    </xf>
    <xf numFmtId="2" fontId="43" fillId="2" borderId="0" xfId="3" applyNumberFormat="1" applyFont="1" applyFill="1" applyBorder="1" applyAlignment="1" applyProtection="1">
      <alignment horizontal="right"/>
      <protection hidden="1"/>
    </xf>
    <xf numFmtId="2" fontId="43" fillId="2" borderId="0" xfId="2" applyNumberFormat="1" applyFont="1" applyFill="1" applyBorder="1" applyAlignment="1" applyProtection="1">
      <alignment horizontal="center"/>
      <protection hidden="1"/>
    </xf>
    <xf numFmtId="164" fontId="45" fillId="2" borderId="0" xfId="3" applyNumberFormat="1" applyFont="1" applyFill="1" applyBorder="1" applyAlignment="1" applyProtection="1">
      <alignment horizontal="center" vertical="center" wrapText="1"/>
      <protection hidden="1"/>
    </xf>
    <xf numFmtId="1" fontId="43" fillId="2" borderId="0" xfId="3" applyNumberFormat="1" applyFont="1" applyFill="1" applyBorder="1" applyAlignment="1" applyProtection="1">
      <alignment horizontal="center"/>
      <protection hidden="1"/>
    </xf>
    <xf numFmtId="2" fontId="42" fillId="2" borderId="0" xfId="3" applyNumberFormat="1" applyFont="1" applyFill="1" applyBorder="1" applyAlignment="1" applyProtection="1">
      <alignment horizontal="center"/>
      <protection hidden="1"/>
    </xf>
    <xf numFmtId="9" fontId="42" fillId="2" borderId="0" xfId="3" applyNumberFormat="1" applyFont="1" applyFill="1" applyBorder="1" applyAlignment="1" applyProtection="1">
      <alignment horizontal="left" vertical="center"/>
      <protection hidden="1"/>
    </xf>
    <xf numFmtId="164" fontId="42" fillId="2" borderId="0" xfId="3" applyNumberFormat="1" applyFont="1" applyFill="1" applyBorder="1" applyAlignment="1" applyProtection="1">
      <alignment horizontal="center" wrapText="1"/>
      <protection hidden="1"/>
    </xf>
    <xf numFmtId="2" fontId="42" fillId="2" borderId="0" xfId="3" applyNumberFormat="1" applyFont="1" applyFill="1" applyBorder="1" applyAlignment="1" applyProtection="1">
      <alignment horizontal="center" wrapText="1"/>
      <protection hidden="1"/>
    </xf>
    <xf numFmtId="2" fontId="42" fillId="2" borderId="0" xfId="3" applyNumberFormat="1" applyFont="1" applyFill="1" applyBorder="1" applyAlignment="1" applyProtection="1">
      <alignment horizontal="left" wrapText="1"/>
      <protection hidden="1"/>
    </xf>
    <xf numFmtId="0" fontId="46" fillId="2" borderId="0" xfId="3" applyNumberFormat="1" applyFont="1" applyFill="1" applyBorder="1" applyAlignment="1" applyProtection="1">
      <alignment horizontal="center" vertical="center"/>
      <protection hidden="1"/>
    </xf>
    <xf numFmtId="164" fontId="43" fillId="2" borderId="0" xfId="3" applyNumberFormat="1" applyFont="1" applyFill="1" applyBorder="1" applyAlignment="1" applyProtection="1">
      <alignment horizontal="center" vertical="center"/>
      <protection hidden="1"/>
    </xf>
    <xf numFmtId="2" fontId="43" fillId="2" borderId="0" xfId="3" applyNumberFormat="1" applyFont="1" applyFill="1" applyBorder="1" applyAlignment="1" applyProtection="1">
      <alignment horizontal="center" vertical="center"/>
      <protection hidden="1"/>
    </xf>
    <xf numFmtId="1" fontId="42" fillId="2" borderId="0" xfId="3" applyNumberFormat="1" applyFont="1" applyFill="1" applyBorder="1" applyAlignment="1" applyProtection="1">
      <alignment horizontal="center" vertical="center"/>
      <protection hidden="1"/>
    </xf>
    <xf numFmtId="4" fontId="43" fillId="2" borderId="0" xfId="3" applyNumberFormat="1" applyFont="1" applyFill="1" applyBorder="1" applyAlignment="1" applyProtection="1">
      <alignment horizontal="center"/>
      <protection hidden="1"/>
    </xf>
    <xf numFmtId="0" fontId="43" fillId="2" borderId="0" xfId="3" applyNumberFormat="1" applyFont="1" applyFill="1" applyBorder="1" applyAlignment="1" applyProtection="1">
      <alignment horizontal="centerContinuous" vertical="center" wrapText="1"/>
      <protection hidden="1"/>
    </xf>
    <xf numFmtId="0" fontId="42" fillId="2" borderId="0" xfId="3" applyNumberFormat="1" applyFont="1" applyFill="1" applyBorder="1" applyAlignment="1" applyProtection="1">
      <alignment horizontal="center" vertical="center" wrapText="1"/>
      <protection hidden="1"/>
    </xf>
    <xf numFmtId="167" fontId="42" fillId="2" borderId="0" xfId="3" applyNumberFormat="1" applyFont="1" applyFill="1" applyBorder="1" applyAlignment="1" applyProtection="1">
      <alignment horizontal="center" vertical="center" wrapText="1"/>
      <protection hidden="1"/>
    </xf>
    <xf numFmtId="164" fontId="42" fillId="2" borderId="0" xfId="3" applyNumberFormat="1" applyFont="1" applyFill="1" applyBorder="1" applyAlignment="1" applyProtection="1">
      <alignment horizontal="center"/>
      <protection hidden="1"/>
    </xf>
    <xf numFmtId="0" fontId="42" fillId="2" borderId="0" xfId="3" applyNumberFormat="1" applyFont="1" applyFill="1" applyBorder="1" applyAlignment="1" applyProtection="1">
      <protection hidden="1"/>
    </xf>
    <xf numFmtId="164" fontId="42" fillId="2" borderId="0" xfId="3" applyNumberFormat="1" applyFont="1" applyFill="1" applyBorder="1" applyAlignment="1" applyProtection="1">
      <alignment horizontal="left" wrapText="1"/>
      <protection hidden="1"/>
    </xf>
    <xf numFmtId="0" fontId="44" fillId="2" borderId="0" xfId="3" applyNumberFormat="1" applyFont="1" applyFill="1" applyBorder="1" applyAlignment="1" applyProtection="1">
      <alignment horizontal="center"/>
      <protection hidden="1"/>
    </xf>
    <xf numFmtId="0" fontId="46" fillId="2" borderId="0" xfId="3" applyNumberFormat="1" applyFont="1" applyFill="1" applyBorder="1" applyAlignment="1" applyProtection="1">
      <alignment horizontal="left"/>
      <protection hidden="1"/>
    </xf>
    <xf numFmtId="164" fontId="43" fillId="2" borderId="0" xfId="3" applyNumberFormat="1" applyFont="1" applyFill="1" applyBorder="1" applyAlignment="1" applyProtection="1">
      <alignment horizontal="left" vertical="center"/>
      <protection hidden="1"/>
    </xf>
    <xf numFmtId="164" fontId="42" fillId="2" borderId="0" xfId="3" applyNumberFormat="1" applyFont="1" applyFill="1" applyBorder="1" applyAlignment="1" applyProtection="1">
      <alignment horizontal="center" vertical="center" wrapText="1"/>
      <protection hidden="1"/>
    </xf>
    <xf numFmtId="0" fontId="44" fillId="2" borderId="0" xfId="3" applyNumberFormat="1" applyFont="1" applyFill="1" applyBorder="1" applyAlignment="1" applyProtection="1">
      <alignment horizontal="center" vertical="center" wrapText="1"/>
      <protection hidden="1"/>
    </xf>
    <xf numFmtId="0" fontId="42" fillId="2" borderId="0" xfId="3" applyNumberFormat="1" applyFont="1" applyFill="1" applyBorder="1" applyAlignment="1" applyProtection="1">
      <alignment horizontal="left"/>
      <protection hidden="1"/>
    </xf>
    <xf numFmtId="0" fontId="47" fillId="2" borderId="0" xfId="3" applyNumberFormat="1" applyFont="1" applyFill="1" applyBorder="1" applyAlignment="1" applyProtection="1">
      <alignment horizontal="center"/>
      <protection hidden="1"/>
    </xf>
    <xf numFmtId="164" fontId="42" fillId="2" borderId="0" xfId="3" applyNumberFormat="1" applyFont="1" applyFill="1" applyBorder="1" applyAlignment="1" applyProtection="1">
      <alignment horizontal="left"/>
      <protection hidden="1"/>
    </xf>
    <xf numFmtId="0" fontId="46" fillId="2" borderId="0" xfId="3" applyNumberFormat="1" applyFont="1" applyFill="1" applyBorder="1" applyAlignment="1" applyProtection="1">
      <protection hidden="1"/>
    </xf>
    <xf numFmtId="2" fontId="43" fillId="2" borderId="0" xfId="3" applyNumberFormat="1" applyFont="1" applyFill="1" applyBorder="1" applyAlignment="1" applyProtection="1">
      <alignment horizontal="center" vertical="center" wrapText="1"/>
      <protection hidden="1"/>
    </xf>
    <xf numFmtId="0" fontId="47" fillId="2" borderId="0" xfId="3" applyNumberFormat="1" applyFont="1" applyFill="1" applyBorder="1" applyAlignment="1" applyProtection="1">
      <alignment horizontal="left"/>
      <protection hidden="1"/>
    </xf>
    <xf numFmtId="164" fontId="47" fillId="2" borderId="0" xfId="3" applyNumberFormat="1" applyFont="1" applyFill="1" applyBorder="1" applyAlignment="1" applyProtection="1">
      <alignment horizontal="center"/>
      <protection hidden="1"/>
    </xf>
    <xf numFmtId="167" fontId="43" fillId="2" borderId="0" xfId="3" applyNumberFormat="1" applyFont="1" applyFill="1" applyBorder="1" applyAlignment="1" applyProtection="1">
      <alignment horizontal="left"/>
      <protection hidden="1"/>
    </xf>
    <xf numFmtId="2" fontId="47" fillId="2" borderId="0" xfId="3" applyNumberFormat="1" applyFont="1" applyFill="1" applyBorder="1" applyAlignment="1" applyProtection="1">
      <alignment horizontal="center"/>
      <protection hidden="1"/>
    </xf>
    <xf numFmtId="0" fontId="48" fillId="2" borderId="0" xfId="3" applyNumberFormat="1" applyFont="1" applyFill="1" applyBorder="1" applyAlignment="1" applyProtection="1">
      <alignment horizontal="center" vertical="center" wrapText="1"/>
      <protection hidden="1"/>
    </xf>
    <xf numFmtId="164" fontId="44" fillId="2" borderId="0" xfId="3" applyNumberFormat="1" applyFont="1" applyFill="1" applyBorder="1" applyAlignment="1" applyProtection="1">
      <alignment horizontal="center" vertical="center"/>
      <protection hidden="1"/>
    </xf>
    <xf numFmtId="167" fontId="42" fillId="2" borderId="0" xfId="3" applyNumberFormat="1" applyFont="1" applyFill="1" applyBorder="1" applyAlignment="1" applyProtection="1">
      <alignment horizontal="center"/>
      <protection hidden="1"/>
    </xf>
    <xf numFmtId="1" fontId="49" fillId="2" borderId="0" xfId="3" applyNumberFormat="1" applyFont="1" applyFill="1" applyBorder="1" applyAlignment="1" applyProtection="1">
      <alignment horizontal="center" vertical="center" wrapText="1"/>
      <protection hidden="1"/>
    </xf>
    <xf numFmtId="2" fontId="42" fillId="2" borderId="0" xfId="3" applyNumberFormat="1" applyFont="1" applyFill="1" applyBorder="1" applyAlignment="1" applyProtection="1">
      <alignment horizontal="center" vertical="center"/>
      <protection hidden="1"/>
    </xf>
    <xf numFmtId="0" fontId="43" fillId="2" borderId="0" xfId="3" applyNumberFormat="1" applyFont="1" applyFill="1" applyBorder="1" applyAlignment="1" applyProtection="1">
      <alignment horizontal="right" vertical="center"/>
      <protection hidden="1"/>
    </xf>
    <xf numFmtId="0" fontId="43" fillId="0" borderId="0" xfId="3" applyNumberFormat="1" applyFont="1" applyFill="1" applyBorder="1" applyAlignment="1" applyProtection="1">
      <protection hidden="1"/>
    </xf>
    <xf numFmtId="0" fontId="42" fillId="2" borderId="0" xfId="3" applyNumberFormat="1" applyFont="1" applyFill="1" applyBorder="1" applyAlignment="1" applyProtection="1">
      <alignment horizontal="centerContinuous" vertical="center"/>
      <protection hidden="1"/>
    </xf>
    <xf numFmtId="2" fontId="42" fillId="2" borderId="0" xfId="3" applyNumberFormat="1" applyFont="1" applyFill="1" applyBorder="1" applyAlignment="1" applyProtection="1">
      <alignment horizontal="centerContinuous" vertical="center"/>
      <protection hidden="1"/>
    </xf>
    <xf numFmtId="0" fontId="43" fillId="2" borderId="0" xfId="3" applyNumberFormat="1" applyFont="1" applyFill="1" applyBorder="1" applyAlignment="1" applyProtection="1">
      <alignment vertical="center"/>
      <protection hidden="1"/>
    </xf>
    <xf numFmtId="1" fontId="43" fillId="2" borderId="0" xfId="3" applyNumberFormat="1" applyFont="1" applyFill="1" applyBorder="1" applyAlignment="1" applyProtection="1">
      <alignment horizontal="center" vertical="center"/>
      <protection hidden="1"/>
    </xf>
    <xf numFmtId="0" fontId="45" fillId="2" borderId="0" xfId="3" applyNumberFormat="1" applyFont="1" applyFill="1" applyBorder="1" applyAlignment="1" applyProtection="1">
      <alignment horizontal="center" vertical="center" wrapText="1"/>
      <protection hidden="1"/>
    </xf>
    <xf numFmtId="0" fontId="50" fillId="2" borderId="0" xfId="3" applyNumberFormat="1" applyFont="1" applyFill="1" applyBorder="1" applyAlignment="1" applyProtection="1">
      <alignment horizontal="left"/>
      <protection hidden="1"/>
    </xf>
    <xf numFmtId="0" fontId="48" fillId="2" borderId="0" xfId="3" applyNumberFormat="1" applyFont="1" applyFill="1" applyBorder="1" applyAlignment="1" applyProtection="1">
      <alignment horizontal="center" vertical="center"/>
      <protection hidden="1"/>
    </xf>
    <xf numFmtId="0" fontId="51" fillId="2" borderId="0" xfId="3" applyNumberFormat="1" applyFont="1" applyFill="1" applyBorder="1" applyAlignment="1" applyProtection="1">
      <protection hidden="1"/>
    </xf>
    <xf numFmtId="164" fontId="43" fillId="2" borderId="0" xfId="3" applyNumberFormat="1" applyFont="1" applyFill="1" applyBorder="1" applyAlignment="1" applyProtection="1">
      <alignment horizontal="left"/>
      <protection hidden="1"/>
    </xf>
    <xf numFmtId="164" fontId="43" fillId="2" borderId="0" xfId="3" applyNumberFormat="1" applyFont="1" applyFill="1" applyBorder="1" applyAlignment="1" applyProtection="1">
      <protection hidden="1"/>
    </xf>
    <xf numFmtId="0" fontId="17" fillId="5" borderId="0" xfId="3" applyNumberFormat="1" applyFont="1" applyFill="1" applyAlignment="1" applyProtection="1">
      <protection hidden="1"/>
    </xf>
    <xf numFmtId="0" fontId="17" fillId="5" borderId="0" xfId="3" applyNumberFormat="1" applyFont="1" applyFill="1" applyAlignment="1"/>
    <xf numFmtId="169" fontId="3" fillId="0" borderId="1" xfId="3" applyFont="1" applyFill="1" applyBorder="1" applyAlignment="1" applyProtection="1">
      <alignment horizontal="left" vertical="top" wrapText="1"/>
      <protection locked="0"/>
    </xf>
    <xf numFmtId="1" fontId="6" fillId="0" borderId="1" xfId="3" applyNumberFormat="1" applyFont="1" applyFill="1" applyBorder="1" applyAlignment="1" applyProtection="1">
      <alignment horizontal="left" vertical="top" wrapText="1"/>
      <protection locked="0"/>
    </xf>
    <xf numFmtId="0" fontId="3" fillId="0" borderId="2" xfId="3" applyNumberFormat="1" applyFont="1" applyFill="1" applyBorder="1" applyAlignment="1" applyProtection="1">
      <alignment horizontal="left" vertical="top" wrapText="1"/>
      <protection locked="0"/>
    </xf>
    <xf numFmtId="0" fontId="3" fillId="0" borderId="3" xfId="3" applyNumberFormat="1" applyFont="1" applyFill="1" applyBorder="1" applyAlignment="1" applyProtection="1">
      <alignment horizontal="left" vertical="top" wrapText="1"/>
      <protection locked="0"/>
    </xf>
    <xf numFmtId="0" fontId="3" fillId="0" borderId="4" xfId="3" applyNumberFormat="1" applyFont="1" applyFill="1" applyBorder="1" applyAlignment="1" applyProtection="1">
      <alignment horizontal="left" vertical="top" wrapText="1"/>
      <protection locked="0"/>
    </xf>
    <xf numFmtId="0" fontId="2" fillId="3" borderId="5" xfId="3" applyNumberFormat="1" applyFont="1" applyFill="1" applyBorder="1" applyAlignment="1" applyProtection="1">
      <alignment horizontal="center" vertical="center" wrapText="1"/>
      <protection hidden="1"/>
    </xf>
    <xf numFmtId="0" fontId="2" fillId="3" borderId="9" xfId="3" applyNumberFormat="1" applyFont="1" applyFill="1" applyBorder="1" applyAlignment="1" applyProtection="1">
      <alignment horizontal="center" vertical="center" wrapText="1"/>
      <protection hidden="1"/>
    </xf>
    <xf numFmtId="0" fontId="6" fillId="5" borderId="0" xfId="3" applyNumberFormat="1" applyFont="1" applyFill="1" applyBorder="1" applyAlignment="1" applyProtection="1">
      <alignment horizontal="center" vertical="top"/>
    </xf>
    <xf numFmtId="0" fontId="2" fillId="0" borderId="29" xfId="3" applyNumberFormat="1" applyFont="1" applyBorder="1" applyAlignment="1" applyProtection="1">
      <alignment horizontal="center" wrapText="1"/>
      <protection locked="0"/>
    </xf>
    <xf numFmtId="0" fontId="2" fillId="0" borderId="30" xfId="3" applyNumberFormat="1" applyFont="1" applyBorder="1" applyAlignment="1" applyProtection="1">
      <alignment horizontal="center" wrapText="1"/>
      <protection locked="0"/>
    </xf>
    <xf numFmtId="0" fontId="2" fillId="0" borderId="31" xfId="3" applyNumberFormat="1" applyFont="1" applyBorder="1" applyAlignment="1" applyProtection="1">
      <alignment horizontal="center" wrapText="1"/>
      <protection locked="0"/>
    </xf>
    <xf numFmtId="0" fontId="2" fillId="0" borderId="27" xfId="3" applyNumberFormat="1" applyFont="1" applyBorder="1" applyAlignment="1" applyProtection="1">
      <alignment horizontal="center" wrapText="1"/>
      <protection locked="0"/>
    </xf>
    <xf numFmtId="0" fontId="2" fillId="0" borderId="19" xfId="3" applyNumberFormat="1" applyFont="1" applyBorder="1" applyAlignment="1" applyProtection="1">
      <alignment horizontal="center" wrapText="1"/>
      <protection locked="0"/>
    </xf>
    <xf numFmtId="0" fontId="2" fillId="0" borderId="28" xfId="3" applyNumberFormat="1" applyFont="1" applyBorder="1" applyAlignment="1" applyProtection="1">
      <alignment horizontal="center" wrapText="1"/>
      <protection locked="0"/>
    </xf>
    <xf numFmtId="0" fontId="17" fillId="0" borderId="22" xfId="3" applyNumberFormat="1" applyFont="1" applyBorder="1" applyAlignment="1" applyProtection="1">
      <alignment horizontal="center" vertical="center" wrapText="1"/>
      <protection locked="0"/>
    </xf>
    <xf numFmtId="0" fontId="17" fillId="0" borderId="0" xfId="3" applyNumberFormat="1" applyFont="1" applyBorder="1" applyAlignment="1" applyProtection="1">
      <alignment horizontal="center" vertical="center" wrapText="1"/>
      <protection locked="0"/>
    </xf>
    <xf numFmtId="0" fontId="17" fillId="0" borderId="10" xfId="3" applyNumberFormat="1" applyFont="1" applyBorder="1" applyAlignment="1" applyProtection="1">
      <alignment horizontal="center" vertical="center" wrapText="1"/>
      <protection locked="0"/>
    </xf>
    <xf numFmtId="0" fontId="17" fillId="0" borderId="26" xfId="3" applyNumberFormat="1" applyFont="1" applyBorder="1" applyAlignment="1" applyProtection="1">
      <alignment horizontal="center" vertical="center" wrapText="1"/>
      <protection locked="0"/>
    </xf>
    <xf numFmtId="0" fontId="17" fillId="0" borderId="19" xfId="3" applyNumberFormat="1" applyFont="1" applyBorder="1" applyAlignment="1" applyProtection="1">
      <alignment horizontal="center" vertical="center" wrapText="1"/>
      <protection locked="0"/>
    </xf>
    <xf numFmtId="0" fontId="17" fillId="0" borderId="18" xfId="3" applyNumberFormat="1" applyFont="1" applyBorder="1" applyAlignment="1" applyProtection="1">
      <alignment horizontal="center" vertical="center" wrapText="1"/>
      <protection locked="0"/>
    </xf>
    <xf numFmtId="0" fontId="28" fillId="0" borderId="2" xfId="3" applyNumberFormat="1" applyFont="1" applyFill="1" applyBorder="1" applyAlignment="1" applyProtection="1">
      <alignment horizontal="center" vertical="center"/>
    </xf>
    <xf numFmtId="0" fontId="28" fillId="0" borderId="3" xfId="3" applyNumberFormat="1" applyFont="1" applyFill="1" applyBorder="1" applyAlignment="1" applyProtection="1">
      <alignment horizontal="center" vertical="center"/>
    </xf>
    <xf numFmtId="0" fontId="28" fillId="0" borderId="4" xfId="3" applyNumberFormat="1" applyFont="1" applyFill="1" applyBorder="1" applyAlignment="1" applyProtection="1">
      <alignment horizontal="center" vertical="center"/>
    </xf>
    <xf numFmtId="0" fontId="8" fillId="3" borderId="2" xfId="3" applyNumberFormat="1" applyFont="1" applyFill="1" applyBorder="1" applyAlignment="1" applyProtection="1">
      <alignment horizontal="center" vertical="center"/>
      <protection hidden="1"/>
    </xf>
    <xf numFmtId="0" fontId="8" fillId="3" borderId="4" xfId="3" applyNumberFormat="1" applyFont="1" applyFill="1" applyBorder="1" applyAlignment="1" applyProtection="1">
      <alignment horizontal="center" vertical="center"/>
      <protection hidden="1"/>
    </xf>
    <xf numFmtId="164" fontId="0" fillId="3" borderId="1" xfId="3" applyNumberFormat="1" applyFont="1" applyFill="1" applyBorder="1" applyAlignment="1" applyProtection="1">
      <alignment horizontal="center" vertical="center" wrapText="1"/>
      <protection hidden="1"/>
    </xf>
    <xf numFmtId="0" fontId="8" fillId="3" borderId="7" xfId="3" applyNumberFormat="1" applyFont="1" applyFill="1" applyBorder="1" applyAlignment="1" applyProtection="1">
      <alignment horizontal="center" vertical="center" wrapText="1"/>
      <protection hidden="1"/>
    </xf>
    <xf numFmtId="0" fontId="8" fillId="3" borderId="16" xfId="3" applyNumberFormat="1" applyFont="1" applyFill="1" applyBorder="1" applyAlignment="1" applyProtection="1">
      <alignment horizontal="center" vertical="center" wrapText="1"/>
      <protection hidden="1"/>
    </xf>
    <xf numFmtId="0" fontId="8" fillId="3" borderId="6" xfId="3" applyNumberFormat="1" applyFont="1" applyFill="1" applyBorder="1" applyAlignment="1" applyProtection="1">
      <alignment horizontal="center" vertical="center" wrapText="1"/>
      <protection hidden="1"/>
    </xf>
    <xf numFmtId="0" fontId="8" fillId="3" borderId="26" xfId="3" applyNumberFormat="1" applyFont="1" applyFill="1" applyBorder="1" applyAlignment="1" applyProtection="1">
      <alignment horizontal="center" vertical="center" wrapText="1"/>
      <protection hidden="1"/>
    </xf>
    <xf numFmtId="0" fontId="8" fillId="3" borderId="19" xfId="3" applyNumberFormat="1" applyFont="1" applyFill="1" applyBorder="1" applyAlignment="1" applyProtection="1">
      <alignment horizontal="center" vertical="center" wrapText="1"/>
      <protection hidden="1"/>
    </xf>
    <xf numFmtId="0" fontId="8" fillId="3" borderId="18" xfId="3" applyNumberFormat="1" applyFont="1" applyFill="1" applyBorder="1" applyAlignment="1" applyProtection="1">
      <alignment horizontal="center" vertical="center" wrapText="1"/>
      <protection hidden="1"/>
    </xf>
    <xf numFmtId="0" fontId="7" fillId="3" borderId="2" xfId="3" applyNumberFormat="1" applyFont="1" applyFill="1" applyBorder="1" applyAlignment="1" applyProtection="1">
      <alignment horizontal="center" vertical="center" wrapText="1"/>
      <protection hidden="1"/>
    </xf>
    <xf numFmtId="0" fontId="7" fillId="3" borderId="3" xfId="3" applyNumberFormat="1" applyFont="1" applyFill="1" applyBorder="1" applyAlignment="1" applyProtection="1">
      <alignment horizontal="center" vertical="center" wrapText="1"/>
      <protection hidden="1"/>
    </xf>
    <xf numFmtId="0" fontId="7" fillId="3" borderId="4" xfId="3" applyNumberFormat="1" applyFont="1" applyFill="1" applyBorder="1" applyAlignment="1" applyProtection="1">
      <alignment horizontal="center" vertical="center" wrapText="1"/>
      <protection hidden="1"/>
    </xf>
    <xf numFmtId="0" fontId="0" fillId="0" borderId="16" xfId="3" applyNumberFormat="1" applyFont="1" applyBorder="1" applyAlignment="1" applyProtection="1">
      <alignment horizontal="left" vertical="center" wrapText="1"/>
      <protection locked="0"/>
    </xf>
    <xf numFmtId="0" fontId="0" fillId="0" borderId="6" xfId="3" applyNumberFormat="1" applyFont="1" applyBorder="1" applyAlignment="1" applyProtection="1">
      <alignment horizontal="left" vertical="center" wrapText="1"/>
      <protection locked="0"/>
    </xf>
    <xf numFmtId="0" fontId="0" fillId="0" borderId="19" xfId="3" applyNumberFormat="1" applyFont="1" applyBorder="1" applyAlignment="1" applyProtection="1">
      <alignment horizontal="left" vertical="center" wrapText="1"/>
      <protection locked="0"/>
    </xf>
    <xf numFmtId="0" fontId="0" fillId="0" borderId="18" xfId="3" applyNumberFormat="1" applyFont="1" applyBorder="1" applyAlignment="1" applyProtection="1">
      <alignment horizontal="left" vertical="center" wrapText="1"/>
      <protection locked="0"/>
    </xf>
    <xf numFmtId="0" fontId="2" fillId="3" borderId="1" xfId="3" applyNumberFormat="1" applyFont="1" applyFill="1" applyBorder="1" applyAlignment="1" applyProtection="1">
      <alignment horizontal="center" vertical="center"/>
      <protection hidden="1"/>
    </xf>
    <xf numFmtId="0" fontId="2" fillId="0" borderId="0" xfId="3" applyNumberFormat="1" applyFont="1" applyBorder="1" applyAlignment="1" applyProtection="1">
      <alignment horizontal="left" vertical="center" wrapText="1"/>
      <protection locked="0"/>
    </xf>
    <xf numFmtId="0" fontId="2" fillId="0" borderId="10" xfId="3" applyNumberFormat="1" applyFont="1" applyBorder="1" applyAlignment="1" applyProtection="1">
      <alignment horizontal="left" vertical="center" wrapText="1"/>
      <protection locked="0"/>
    </xf>
    <xf numFmtId="0" fontId="2" fillId="0" borderId="19" xfId="3" applyNumberFormat="1" applyFont="1" applyBorder="1" applyAlignment="1" applyProtection="1">
      <alignment horizontal="left" vertical="center" wrapText="1"/>
      <protection locked="0"/>
    </xf>
    <xf numFmtId="0" fontId="2" fillId="0" borderId="18" xfId="3" applyNumberFormat="1" applyFont="1" applyBorder="1" applyAlignment="1" applyProtection="1">
      <alignment horizontal="left" vertical="center" wrapText="1"/>
      <protection locked="0"/>
    </xf>
    <xf numFmtId="0" fontId="7" fillId="5" borderId="7" xfId="3" applyNumberFormat="1" applyFont="1" applyFill="1" applyBorder="1" applyAlignment="1" applyProtection="1">
      <alignment horizontal="center" vertical="top" wrapText="1"/>
      <protection hidden="1"/>
    </xf>
    <xf numFmtId="0" fontId="7" fillId="5" borderId="16" xfId="3" applyNumberFormat="1" applyFont="1" applyFill="1" applyBorder="1" applyAlignment="1" applyProtection="1">
      <alignment horizontal="center" vertical="top" wrapText="1"/>
      <protection hidden="1"/>
    </xf>
    <xf numFmtId="0" fontId="7" fillId="5" borderId="22" xfId="3" applyNumberFormat="1" applyFont="1" applyFill="1" applyBorder="1" applyAlignment="1" applyProtection="1">
      <alignment horizontal="center" vertical="top" wrapText="1"/>
      <protection hidden="1"/>
    </xf>
    <xf numFmtId="0" fontId="7" fillId="5" borderId="0" xfId="3" applyNumberFormat="1" applyFont="1" applyFill="1" applyBorder="1" applyAlignment="1" applyProtection="1">
      <alignment horizontal="center" vertical="top" wrapText="1"/>
      <protection hidden="1"/>
    </xf>
    <xf numFmtId="0" fontId="22" fillId="0" borderId="34" xfId="3" applyNumberFormat="1" applyFont="1" applyBorder="1" applyAlignment="1" applyProtection="1">
      <alignment horizontal="center" wrapText="1"/>
      <protection locked="0"/>
    </xf>
    <xf numFmtId="0" fontId="22" fillId="0" borderId="35" xfId="3" applyNumberFormat="1" applyFont="1" applyBorder="1" applyAlignment="1" applyProtection="1">
      <alignment horizontal="center" wrapText="1"/>
      <protection locked="0"/>
    </xf>
    <xf numFmtId="0" fontId="7" fillId="5" borderId="2" xfId="3" applyNumberFormat="1" applyFont="1" applyFill="1" applyBorder="1" applyAlignment="1" applyProtection="1">
      <alignment horizontal="center" vertical="top" wrapText="1"/>
      <protection hidden="1"/>
    </xf>
    <xf numFmtId="0" fontId="7" fillId="5" borderId="3" xfId="3" applyNumberFormat="1" applyFont="1" applyFill="1" applyBorder="1" applyAlignment="1" applyProtection="1">
      <alignment horizontal="center" vertical="top" wrapText="1"/>
      <protection hidden="1"/>
    </xf>
    <xf numFmtId="169" fontId="4" fillId="3" borderId="2" xfId="3" applyFont="1" applyFill="1" applyBorder="1" applyAlignment="1" applyProtection="1">
      <alignment horizontal="center" vertical="center"/>
    </xf>
    <xf numFmtId="169" fontId="4" fillId="3" borderId="3" xfId="3" applyFont="1" applyFill="1" applyBorder="1" applyAlignment="1" applyProtection="1">
      <alignment horizontal="center" vertical="center"/>
    </xf>
    <xf numFmtId="169" fontId="4" fillId="3" borderId="4" xfId="3" applyFont="1" applyFill="1" applyBorder="1" applyAlignment="1" applyProtection="1">
      <alignment horizontal="center" vertical="center"/>
    </xf>
    <xf numFmtId="0" fontId="8" fillId="3" borderId="2" xfId="3" applyNumberFormat="1" applyFont="1" applyFill="1" applyBorder="1" applyAlignment="1" applyProtection="1">
      <alignment horizontal="center" vertical="center" wrapText="1"/>
      <protection hidden="1"/>
    </xf>
    <xf numFmtId="0" fontId="8" fillId="3" borderId="3" xfId="3" applyNumberFormat="1" applyFont="1" applyFill="1" applyBorder="1" applyAlignment="1" applyProtection="1">
      <alignment horizontal="center" vertical="center" wrapText="1"/>
      <protection hidden="1"/>
    </xf>
    <xf numFmtId="0" fontId="8" fillId="3" borderId="4" xfId="3" applyNumberFormat="1" applyFont="1" applyFill="1" applyBorder="1" applyAlignment="1" applyProtection="1">
      <alignment horizontal="center" vertical="center" wrapText="1"/>
      <protection hidden="1"/>
    </xf>
    <xf numFmtId="164" fontId="2" fillId="3" borderId="9" xfId="3" applyNumberFormat="1" applyFont="1" applyFill="1" applyBorder="1" applyAlignment="1" applyProtection="1">
      <alignment horizontal="center" vertical="center" wrapText="1"/>
      <protection hidden="1"/>
    </xf>
    <xf numFmtId="0" fontId="6" fillId="5" borderId="16" xfId="3" applyNumberFormat="1" applyFont="1" applyFill="1" applyBorder="1" applyAlignment="1" applyProtection="1">
      <alignment horizontal="center" vertical="top" wrapText="1"/>
      <protection hidden="1"/>
    </xf>
    <xf numFmtId="0" fontId="0" fillId="0" borderId="29" xfId="3" applyNumberFormat="1" applyFont="1" applyBorder="1" applyAlignment="1" applyProtection="1">
      <protection locked="0"/>
    </xf>
    <xf numFmtId="0" fontId="0" fillId="0" borderId="30" xfId="3" applyNumberFormat="1" applyFont="1" applyBorder="1" applyAlignment="1" applyProtection="1">
      <protection locked="0"/>
    </xf>
    <xf numFmtId="0" fontId="0" fillId="0" borderId="31" xfId="3" applyNumberFormat="1" applyFont="1" applyBorder="1" applyAlignment="1" applyProtection="1">
      <protection locked="0"/>
    </xf>
    <xf numFmtId="0" fontId="0" fillId="0" borderId="27" xfId="3" applyNumberFormat="1" applyFont="1" applyBorder="1" applyAlignment="1" applyProtection="1">
      <protection locked="0"/>
    </xf>
    <xf numFmtId="0" fontId="0" fillId="0" borderId="19" xfId="3" applyNumberFormat="1" applyFont="1" applyBorder="1" applyAlignment="1" applyProtection="1">
      <protection locked="0"/>
    </xf>
    <xf numFmtId="0" fontId="0" fillId="0" borderId="28" xfId="3" applyNumberFormat="1" applyFont="1" applyBorder="1" applyAlignment="1" applyProtection="1">
      <protection locked="0"/>
    </xf>
    <xf numFmtId="49" fontId="2" fillId="3" borderId="5" xfId="3" applyNumberFormat="1" applyFont="1" applyFill="1" applyBorder="1" applyAlignment="1" applyProtection="1">
      <alignment horizontal="center" vertical="center" wrapText="1"/>
      <protection hidden="1"/>
    </xf>
    <xf numFmtId="49" fontId="2" fillId="3" borderId="9" xfId="3" applyNumberFormat="1" applyFont="1" applyFill="1" applyBorder="1" applyAlignment="1" applyProtection="1">
      <alignment horizontal="center" vertical="center" wrapText="1"/>
      <protection hidden="1"/>
    </xf>
    <xf numFmtId="0" fontId="22" fillId="0" borderId="2" xfId="3" applyNumberFormat="1" applyFont="1" applyBorder="1" applyAlignment="1" applyProtection="1">
      <alignment horizontal="center" wrapText="1"/>
      <protection locked="0"/>
    </xf>
    <xf numFmtId="0" fontId="22" fillId="0" borderId="3" xfId="3" applyNumberFormat="1" applyFont="1" applyBorder="1" applyAlignment="1" applyProtection="1">
      <alignment horizontal="center" wrapText="1"/>
      <protection locked="0"/>
    </xf>
    <xf numFmtId="0" fontId="22" fillId="0" borderId="37" xfId="3" applyNumberFormat="1" applyFont="1" applyBorder="1" applyAlignment="1" applyProtection="1">
      <alignment horizontal="center" wrapText="1"/>
      <protection locked="0"/>
    </xf>
    <xf numFmtId="0" fontId="12" fillId="3" borderId="1" xfId="3" applyNumberFormat="1" applyFont="1" applyFill="1" applyBorder="1" applyAlignment="1" applyProtection="1">
      <alignment horizontal="center"/>
      <protection hidden="1"/>
    </xf>
    <xf numFmtId="0" fontId="23" fillId="0" borderId="0" xfId="3" applyNumberFormat="1" applyFont="1" applyAlignment="1" applyProtection="1">
      <alignment horizontal="left"/>
    </xf>
    <xf numFmtId="0" fontId="23" fillId="0" borderId="0" xfId="3" applyNumberFormat="1" applyFont="1" applyAlignment="1" applyProtection="1">
      <alignment horizontal="left" vertical="center" wrapText="1"/>
    </xf>
    <xf numFmtId="0" fontId="17" fillId="0" borderId="7" xfId="3" applyNumberFormat="1" applyFont="1" applyBorder="1" applyAlignment="1" applyProtection="1">
      <alignment horizontal="center" vertical="center" wrapText="1"/>
      <protection locked="0"/>
    </xf>
    <xf numFmtId="0" fontId="17" fillId="0" borderId="16" xfId="3" applyNumberFormat="1" applyFont="1" applyBorder="1" applyAlignment="1" applyProtection="1">
      <alignment horizontal="center" vertical="center" wrapText="1"/>
      <protection locked="0"/>
    </xf>
    <xf numFmtId="0" fontId="17" fillId="0" borderId="6" xfId="3" applyNumberFormat="1" applyFont="1" applyBorder="1" applyAlignment="1" applyProtection="1">
      <alignment horizontal="center" vertical="center" wrapText="1"/>
      <protection locked="0"/>
    </xf>
    <xf numFmtId="0" fontId="2" fillId="0" borderId="39" xfId="3" applyNumberFormat="1" applyFont="1" applyBorder="1" applyAlignment="1" applyProtection="1">
      <alignment horizontal="center" wrapText="1"/>
      <protection locked="0"/>
    </xf>
    <xf numFmtId="0" fontId="2" fillId="0" borderId="40" xfId="3" applyNumberFormat="1" applyFont="1" applyBorder="1" applyAlignment="1" applyProtection="1">
      <alignment horizontal="center" wrapText="1"/>
      <protection locked="0"/>
    </xf>
    <xf numFmtId="0" fontId="2" fillId="0" borderId="32" xfId="3" applyNumberFormat="1" applyFont="1" applyBorder="1" applyAlignment="1" applyProtection="1">
      <alignment horizontal="center" wrapText="1"/>
      <protection locked="0"/>
    </xf>
    <xf numFmtId="0" fontId="2" fillId="0" borderId="0" xfId="3" applyNumberFormat="1" applyFont="1" applyBorder="1" applyAlignment="1" applyProtection="1">
      <alignment horizontal="center" wrapText="1"/>
      <protection locked="0"/>
    </xf>
    <xf numFmtId="0" fontId="2" fillId="0" borderId="33" xfId="3" applyNumberFormat="1" applyFont="1" applyBorder="1" applyAlignment="1" applyProtection="1">
      <alignment horizontal="center" wrapText="1"/>
      <protection locked="0"/>
    </xf>
    <xf numFmtId="0" fontId="7" fillId="5" borderId="10" xfId="3" applyNumberFormat="1" applyFont="1" applyFill="1" applyBorder="1" applyAlignment="1" applyProtection="1">
      <alignment horizontal="center" vertical="center" wrapText="1"/>
      <protection hidden="1"/>
    </xf>
    <xf numFmtId="164" fontId="0" fillId="3" borderId="8" xfId="3" applyNumberFormat="1" applyFont="1" applyFill="1" applyBorder="1" applyAlignment="1" applyProtection="1">
      <alignment horizontal="center" vertical="center" wrapText="1"/>
      <protection hidden="1"/>
    </xf>
    <xf numFmtId="0" fontId="2" fillId="3" borderId="1" xfId="3" applyNumberFormat="1" applyFont="1" applyFill="1" applyBorder="1" applyAlignment="1" applyProtection="1">
      <alignment horizontal="center" vertical="center" wrapText="1"/>
      <protection hidden="1"/>
    </xf>
    <xf numFmtId="0" fontId="6" fillId="5" borderId="16" xfId="3" applyNumberFormat="1" applyFont="1" applyFill="1" applyBorder="1" applyAlignment="1" applyProtection="1">
      <alignment horizontal="center" vertical="top"/>
      <protection hidden="1"/>
    </xf>
    <xf numFmtId="0" fontId="7" fillId="5" borderId="4" xfId="3" applyNumberFormat="1" applyFont="1" applyFill="1" applyBorder="1" applyAlignment="1" applyProtection="1">
      <alignment horizontal="center" vertical="top" wrapText="1"/>
      <protection hidden="1"/>
    </xf>
    <xf numFmtId="22" fontId="22" fillId="0" borderId="35" xfId="3" applyNumberFormat="1" applyFont="1" applyBorder="1" applyAlignment="1" applyProtection="1">
      <alignment horizontal="center" wrapText="1"/>
      <protection locked="0"/>
    </xf>
    <xf numFmtId="22" fontId="22" fillId="0" borderId="36" xfId="3" applyNumberFormat="1" applyFont="1" applyBorder="1" applyAlignment="1" applyProtection="1">
      <alignment horizontal="center" wrapText="1"/>
      <protection locked="0"/>
    </xf>
    <xf numFmtId="0" fontId="7" fillId="5" borderId="49" xfId="3" applyNumberFormat="1" applyFont="1" applyFill="1" applyBorder="1" applyAlignment="1" applyProtection="1">
      <alignment horizontal="center" vertical="top" wrapText="1"/>
      <protection hidden="1"/>
    </xf>
    <xf numFmtId="0" fontId="7" fillId="5" borderId="50" xfId="3" applyNumberFormat="1" applyFont="1" applyFill="1" applyBorder="1" applyAlignment="1" applyProtection="1">
      <alignment horizontal="center" vertical="top" wrapText="1"/>
      <protection hidden="1"/>
    </xf>
    <xf numFmtId="0" fontId="22" fillId="0" borderId="36" xfId="3" applyNumberFormat="1" applyFont="1" applyBorder="1" applyAlignment="1" applyProtection="1">
      <alignment horizontal="center" wrapText="1"/>
      <protection locked="0"/>
    </xf>
    <xf numFmtId="0" fontId="22" fillId="0" borderId="26" xfId="3" applyNumberFormat="1" applyFont="1" applyBorder="1" applyAlignment="1" applyProtection="1">
      <alignment horizontal="center" wrapText="1"/>
      <protection locked="0"/>
    </xf>
    <xf numFmtId="0" fontId="22" fillId="0" borderId="19" xfId="3" applyNumberFormat="1" applyFont="1" applyBorder="1" applyAlignment="1" applyProtection="1">
      <alignment horizontal="center" wrapText="1"/>
      <protection locked="0"/>
    </xf>
    <xf numFmtId="0" fontId="7" fillId="5" borderId="51" xfId="3" applyNumberFormat="1" applyFont="1" applyFill="1" applyBorder="1" applyAlignment="1" applyProtection="1">
      <alignment horizontal="center" vertical="top" wrapText="1"/>
      <protection hidden="1"/>
    </xf>
    <xf numFmtId="0" fontId="8" fillId="0" borderId="2" xfId="3" applyNumberFormat="1" applyFont="1" applyBorder="1" applyAlignment="1" applyProtection="1">
      <alignment horizontal="center"/>
      <protection locked="0"/>
    </xf>
    <xf numFmtId="0" fontId="8" fillId="0" borderId="3" xfId="3" applyNumberFormat="1" applyFont="1" applyBorder="1" applyAlignment="1" applyProtection="1">
      <alignment horizontal="center"/>
      <protection locked="0"/>
    </xf>
    <xf numFmtId="0" fontId="8" fillId="0" borderId="4" xfId="3" applyNumberFormat="1" applyFont="1" applyBorder="1" applyAlignment="1" applyProtection="1">
      <alignment horizontal="center"/>
      <protection locked="0"/>
    </xf>
    <xf numFmtId="0" fontId="28" fillId="0" borderId="2" xfId="0" applyNumberFormat="1" applyFont="1" applyFill="1" applyBorder="1" applyAlignment="1" applyProtection="1">
      <alignment horizontal="center" vertical="center"/>
      <protection hidden="1"/>
    </xf>
    <xf numFmtId="0" fontId="28" fillId="0" borderId="3" xfId="0" applyNumberFormat="1" applyFont="1" applyFill="1" applyBorder="1" applyAlignment="1" applyProtection="1">
      <alignment horizontal="center" vertical="center"/>
      <protection hidden="1"/>
    </xf>
    <xf numFmtId="0" fontId="28" fillId="0" borderId="4" xfId="0" applyNumberFormat="1" applyFont="1" applyFill="1" applyBorder="1" applyAlignment="1" applyProtection="1">
      <alignment horizontal="center" vertical="center"/>
      <protection hidden="1"/>
    </xf>
    <xf numFmtId="0" fontId="22" fillId="3" borderId="1" xfId="3" applyNumberFormat="1" applyFont="1" applyFill="1" applyBorder="1" applyAlignment="1" applyProtection="1">
      <alignment horizontal="left" vertical="center" wrapText="1"/>
      <protection hidden="1"/>
    </xf>
    <xf numFmtId="0" fontId="4" fillId="0" borderId="4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3" borderId="19" xfId="3" applyNumberFormat="1" applyFont="1" applyFill="1" applyBorder="1" applyAlignment="1" applyProtection="1">
      <alignment horizontal="center" wrapText="1"/>
      <protection hidden="1"/>
    </xf>
    <xf numFmtId="0" fontId="2" fillId="3" borderId="18" xfId="3" applyNumberFormat="1" applyFont="1" applyFill="1" applyBorder="1" applyAlignment="1" applyProtection="1">
      <alignment horizontal="center" wrapText="1"/>
      <protection hidden="1"/>
    </xf>
    <xf numFmtId="0" fontId="6" fillId="3" borderId="16" xfId="3" applyNumberFormat="1" applyFont="1" applyFill="1" applyBorder="1" applyAlignment="1" applyProtection="1">
      <alignment horizontal="center" vertical="center" wrapText="1"/>
      <protection hidden="1"/>
    </xf>
    <xf numFmtId="0" fontId="6" fillId="3" borderId="6" xfId="3" applyNumberFormat="1" applyFont="1" applyFill="1" applyBorder="1" applyAlignment="1" applyProtection="1">
      <alignment horizontal="center" vertical="center" wrapText="1"/>
      <protection hidden="1"/>
    </xf>
    <xf numFmtId="0" fontId="6" fillId="3" borderId="7" xfId="3" applyNumberFormat="1" applyFont="1" applyFill="1" applyBorder="1" applyAlignment="1" applyProtection="1">
      <alignment horizontal="center" vertical="center" wrapText="1"/>
      <protection hidden="1"/>
    </xf>
    <xf numFmtId="0" fontId="4" fillId="3" borderId="1" xfId="3" applyNumberFormat="1" applyFont="1" applyFill="1" applyBorder="1" applyAlignment="1" applyProtection="1">
      <alignment horizontal="center" vertical="center" wrapText="1"/>
    </xf>
    <xf numFmtId="0" fontId="2" fillId="3" borderId="26" xfId="3" applyNumberFormat="1" applyFont="1" applyFill="1" applyBorder="1" applyAlignment="1" applyProtection="1">
      <alignment horizontal="center" wrapText="1"/>
      <protection hidden="1"/>
    </xf>
    <xf numFmtId="0" fontId="2" fillId="3" borderId="19" xfId="3" applyNumberFormat="1" applyFont="1" applyFill="1" applyBorder="1" applyAlignment="1" applyProtection="1">
      <alignment horizontal="center"/>
      <protection hidden="1"/>
    </xf>
    <xf numFmtId="0" fontId="2" fillId="3" borderId="18" xfId="3" applyNumberFormat="1" applyFont="1" applyFill="1" applyBorder="1" applyAlignment="1" applyProtection="1">
      <alignment horizontal="center"/>
      <protection hidden="1"/>
    </xf>
    <xf numFmtId="0" fontId="6" fillId="3" borderId="22" xfId="3" applyNumberFormat="1" applyFont="1" applyFill="1" applyBorder="1" applyAlignment="1" applyProtection="1">
      <alignment horizontal="center" vertical="center" wrapText="1"/>
      <protection hidden="1"/>
    </xf>
    <xf numFmtId="0" fontId="6" fillId="3" borderId="0" xfId="3" applyNumberFormat="1" applyFont="1" applyFill="1" applyBorder="1" applyAlignment="1" applyProtection="1">
      <alignment horizontal="center" vertical="center" wrapText="1"/>
      <protection hidden="1"/>
    </xf>
    <xf numFmtId="0" fontId="8" fillId="0" borderId="26" xfId="3" applyNumberFormat="1" applyFont="1" applyBorder="1" applyAlignment="1" applyProtection="1">
      <alignment horizontal="center" wrapText="1"/>
      <protection locked="0"/>
    </xf>
    <xf numFmtId="0" fontId="8" fillId="0" borderId="19" xfId="3" applyNumberFormat="1" applyFont="1" applyBorder="1" applyAlignment="1" applyProtection="1">
      <alignment horizontal="center" wrapText="1"/>
      <protection locked="0"/>
    </xf>
    <xf numFmtId="0" fontId="8" fillId="0" borderId="18" xfId="3" applyNumberFormat="1" applyFont="1" applyBorder="1" applyAlignment="1" applyProtection="1">
      <alignment horizontal="center" wrapText="1"/>
      <protection locked="0"/>
    </xf>
    <xf numFmtId="0" fontId="9" fillId="2" borderId="2" xfId="3" applyNumberFormat="1" applyFont="1" applyFill="1" applyBorder="1" applyAlignment="1" applyProtection="1">
      <alignment horizontal="center" vertical="top" wrapText="1"/>
      <protection locked="0"/>
    </xf>
    <xf numFmtId="0" fontId="9" fillId="2" borderId="3" xfId="3" applyNumberFormat="1" applyFont="1" applyFill="1" applyBorder="1" applyAlignment="1" applyProtection="1">
      <alignment horizontal="center" vertical="top" wrapText="1"/>
      <protection locked="0"/>
    </xf>
    <xf numFmtId="0" fontId="9" fillId="2" borderId="4" xfId="3" applyNumberFormat="1" applyFont="1" applyFill="1" applyBorder="1" applyAlignment="1" applyProtection="1">
      <alignment horizontal="center" vertical="top" wrapText="1"/>
      <protection locked="0"/>
    </xf>
    <xf numFmtId="0" fontId="12" fillId="3" borderId="26" xfId="3" applyNumberFormat="1" applyFont="1" applyFill="1" applyBorder="1" applyAlignment="1" applyProtection="1">
      <alignment horizontal="center" wrapText="1"/>
      <protection hidden="1"/>
    </xf>
    <xf numFmtId="0" fontId="12" fillId="3" borderId="19" xfId="3" applyNumberFormat="1" applyFont="1" applyFill="1" applyBorder="1" applyAlignment="1" applyProtection="1">
      <alignment horizontal="center" wrapText="1"/>
      <protection hidden="1"/>
    </xf>
    <xf numFmtId="0" fontId="12" fillId="3" borderId="18" xfId="3" applyNumberFormat="1" applyFont="1" applyFill="1" applyBorder="1" applyAlignment="1" applyProtection="1">
      <alignment horizontal="center" wrapText="1"/>
      <protection hidden="1"/>
    </xf>
    <xf numFmtId="0" fontId="9" fillId="3" borderId="22" xfId="3" applyNumberFormat="1" applyFont="1" applyFill="1" applyBorder="1" applyAlignment="1" applyProtection="1">
      <alignment horizontal="center" vertical="top" wrapText="1"/>
      <protection hidden="1"/>
    </xf>
    <xf numFmtId="0" fontId="9" fillId="3" borderId="0" xfId="3" applyNumberFormat="1" applyFont="1" applyFill="1" applyBorder="1" applyAlignment="1" applyProtection="1">
      <alignment horizontal="center" vertical="top" wrapText="1"/>
      <protection hidden="1"/>
    </xf>
    <xf numFmtId="0" fontId="9" fillId="3" borderId="10" xfId="3" applyNumberFormat="1" applyFont="1" applyFill="1" applyBorder="1" applyAlignment="1" applyProtection="1">
      <alignment horizontal="center" vertical="top" wrapText="1"/>
      <protection hidden="1"/>
    </xf>
    <xf numFmtId="0" fontId="8" fillId="3" borderId="26" xfId="3" applyNumberFormat="1" applyFont="1" applyFill="1" applyBorder="1" applyAlignment="1" applyProtection="1">
      <alignment horizontal="center" wrapText="1"/>
      <protection hidden="1"/>
    </xf>
    <xf numFmtId="0" fontId="8" fillId="3" borderId="19" xfId="3" applyNumberFormat="1" applyFont="1" applyFill="1" applyBorder="1" applyAlignment="1" applyProtection="1">
      <alignment horizontal="center" wrapText="1"/>
      <protection hidden="1"/>
    </xf>
    <xf numFmtId="0" fontId="8" fillId="3" borderId="18" xfId="3" applyNumberFormat="1" applyFont="1" applyFill="1" applyBorder="1" applyAlignment="1" applyProtection="1">
      <alignment horizontal="center" wrapText="1"/>
      <protection hidden="1"/>
    </xf>
    <xf numFmtId="0" fontId="9" fillId="3" borderId="2" xfId="3" applyNumberFormat="1" applyFont="1" applyFill="1" applyBorder="1" applyAlignment="1" applyProtection="1">
      <alignment horizontal="center" vertical="top" wrapText="1"/>
      <protection hidden="1"/>
    </xf>
    <xf numFmtId="0" fontId="9" fillId="3" borderId="3" xfId="3" applyNumberFormat="1" applyFont="1" applyFill="1" applyBorder="1" applyAlignment="1" applyProtection="1">
      <alignment horizontal="center" vertical="top" wrapText="1"/>
      <protection hidden="1"/>
    </xf>
    <xf numFmtId="0" fontId="9" fillId="3" borderId="4" xfId="3" applyNumberFormat="1" applyFont="1" applyFill="1" applyBorder="1" applyAlignment="1" applyProtection="1">
      <alignment horizontal="center" vertical="top" wrapText="1"/>
      <protection hidden="1"/>
    </xf>
    <xf numFmtId="0" fontId="9" fillId="2" borderId="22" xfId="3" applyNumberFormat="1" applyFont="1" applyFill="1" applyBorder="1" applyAlignment="1" applyProtection="1">
      <alignment horizontal="center" vertical="top" wrapText="1"/>
      <protection locked="0"/>
    </xf>
    <xf numFmtId="0" fontId="9" fillId="2" borderId="0" xfId="3" applyNumberFormat="1" applyFont="1" applyFill="1" applyBorder="1" applyAlignment="1" applyProtection="1">
      <alignment horizontal="center" vertical="top" wrapText="1"/>
      <protection locked="0"/>
    </xf>
    <xf numFmtId="0" fontId="9" fillId="2" borderId="10" xfId="3" applyNumberFormat="1" applyFont="1" applyFill="1" applyBorder="1" applyAlignment="1" applyProtection="1">
      <alignment horizontal="center" vertical="top" wrapText="1"/>
      <protection locked="0"/>
    </xf>
    <xf numFmtId="0" fontId="4" fillId="3" borderId="5" xfId="3" applyNumberFormat="1" applyFont="1" applyFill="1" applyBorder="1" applyAlignment="1" applyProtection="1">
      <alignment horizontal="center" vertical="center" wrapText="1"/>
      <protection hidden="1"/>
    </xf>
    <xf numFmtId="0" fontId="4" fillId="3" borderId="17" xfId="3" applyNumberFormat="1" applyFont="1" applyFill="1" applyBorder="1" applyAlignment="1" applyProtection="1">
      <alignment horizontal="center" vertical="center" wrapText="1"/>
      <protection hidden="1"/>
    </xf>
    <xf numFmtId="0" fontId="4" fillId="3" borderId="9" xfId="3" applyNumberFormat="1" applyFont="1" applyFill="1" applyBorder="1" applyAlignment="1" applyProtection="1">
      <alignment horizontal="center" vertical="center" wrapText="1"/>
      <protection hidden="1"/>
    </xf>
    <xf numFmtId="0" fontId="6" fillId="3" borderId="2" xfId="3" applyNumberFormat="1" applyFont="1" applyFill="1" applyBorder="1" applyAlignment="1" applyProtection="1">
      <alignment horizontal="center" vertical="center" wrapText="1"/>
      <protection hidden="1"/>
    </xf>
    <xf numFmtId="0" fontId="6" fillId="3" borderId="3" xfId="3" applyNumberFormat="1" applyFont="1" applyFill="1" applyBorder="1" applyAlignment="1" applyProtection="1">
      <alignment horizontal="center" vertical="center" wrapText="1"/>
      <protection hidden="1"/>
    </xf>
    <xf numFmtId="0" fontId="18" fillId="0" borderId="2" xfId="3" applyNumberFormat="1" applyFont="1" applyBorder="1" applyAlignment="1" applyProtection="1">
      <alignment horizontal="left"/>
      <protection locked="0"/>
    </xf>
    <xf numFmtId="0" fontId="18" fillId="0" borderId="3" xfId="3" applyNumberFormat="1" applyFont="1" applyBorder="1" applyAlignment="1" applyProtection="1">
      <alignment horizontal="left"/>
      <protection locked="0"/>
    </xf>
    <xf numFmtId="0" fontId="18" fillId="0" borderId="4" xfId="3" applyNumberFormat="1" applyFont="1" applyBorder="1" applyAlignment="1" applyProtection="1">
      <alignment horizontal="left"/>
      <protection locked="0"/>
    </xf>
    <xf numFmtId="0" fontId="12" fillId="3" borderId="2" xfId="3" applyNumberFormat="1" applyFont="1" applyFill="1" applyBorder="1" applyAlignment="1" applyProtection="1">
      <alignment horizontal="center" vertical="center" wrapText="1"/>
      <protection hidden="1"/>
    </xf>
    <xf numFmtId="0" fontId="12" fillId="3" borderId="3" xfId="3" applyNumberFormat="1" applyFont="1" applyFill="1" applyBorder="1" applyAlignment="1" applyProtection="1">
      <alignment horizontal="center" vertical="center" wrapText="1"/>
      <protection hidden="1"/>
    </xf>
    <xf numFmtId="0" fontId="12" fillId="3" borderId="4" xfId="3" applyNumberFormat="1" applyFont="1" applyFill="1" applyBorder="1" applyAlignment="1" applyProtection="1">
      <alignment horizontal="center" vertical="center" wrapText="1"/>
      <protection hidden="1"/>
    </xf>
    <xf numFmtId="0" fontId="4" fillId="3" borderId="7" xfId="3" applyNumberFormat="1" applyFont="1" applyFill="1" applyBorder="1" applyAlignment="1" applyProtection="1">
      <alignment horizontal="center" vertical="center" wrapText="1"/>
      <protection hidden="1"/>
    </xf>
    <xf numFmtId="0" fontId="4" fillId="3" borderId="16" xfId="3" applyNumberFormat="1" applyFont="1" applyFill="1" applyBorder="1" applyAlignment="1" applyProtection="1">
      <alignment horizontal="center" vertical="center" wrapText="1"/>
      <protection hidden="1"/>
    </xf>
    <xf numFmtId="0" fontId="4" fillId="3" borderId="6" xfId="3" applyNumberFormat="1" applyFont="1" applyFill="1" applyBorder="1" applyAlignment="1" applyProtection="1">
      <alignment horizontal="center" vertical="center" wrapText="1"/>
      <protection hidden="1"/>
    </xf>
    <xf numFmtId="0" fontId="4" fillId="3" borderId="22" xfId="3" applyNumberFormat="1" applyFont="1" applyFill="1" applyBorder="1" applyAlignment="1" applyProtection="1">
      <alignment horizontal="center" vertical="center" wrapText="1"/>
      <protection hidden="1"/>
    </xf>
    <xf numFmtId="0" fontId="4" fillId="3" borderId="0" xfId="3" applyNumberFormat="1" applyFont="1" applyFill="1" applyBorder="1" applyAlignment="1" applyProtection="1">
      <alignment horizontal="center" vertical="center" wrapText="1"/>
      <protection hidden="1"/>
    </xf>
    <xf numFmtId="0" fontId="4" fillId="3" borderId="10" xfId="3" applyNumberFormat="1" applyFont="1" applyFill="1" applyBorder="1" applyAlignment="1" applyProtection="1">
      <alignment horizontal="center" vertical="center" wrapText="1"/>
      <protection hidden="1"/>
    </xf>
    <xf numFmtId="0" fontId="0" fillId="6" borderId="2" xfId="3" applyNumberFormat="1" applyFont="1" applyFill="1" applyBorder="1" applyAlignment="1" applyProtection="1">
      <alignment horizontal="left" vertical="center" wrapText="1"/>
      <protection locked="0"/>
    </xf>
    <xf numFmtId="0" fontId="0" fillId="6" borderId="3" xfId="3" applyNumberFormat="1" applyFont="1" applyFill="1" applyBorder="1" applyAlignment="1" applyProtection="1">
      <alignment horizontal="left" vertical="center" wrapText="1"/>
      <protection locked="0"/>
    </xf>
    <xf numFmtId="0" fontId="0" fillId="6" borderId="4" xfId="3" applyNumberFormat="1" applyFont="1" applyFill="1" applyBorder="1" applyAlignment="1" applyProtection="1">
      <alignment horizontal="left" vertical="center" wrapText="1"/>
      <protection locked="0"/>
    </xf>
    <xf numFmtId="0" fontId="18" fillId="0" borderId="2" xfId="3" applyNumberFormat="1" applyFont="1" applyBorder="1" applyAlignment="1" applyProtection="1">
      <alignment horizontal="left" vertical="center" wrapText="1"/>
      <protection locked="0"/>
    </xf>
    <xf numFmtId="0" fontId="18" fillId="0" borderId="3" xfId="3" applyNumberFormat="1" applyFont="1" applyBorder="1" applyAlignment="1" applyProtection="1">
      <alignment horizontal="left" vertical="center" wrapText="1"/>
      <protection locked="0"/>
    </xf>
    <xf numFmtId="0" fontId="18" fillId="0" borderId="4" xfId="3" applyNumberFormat="1" applyFont="1" applyBorder="1" applyAlignment="1" applyProtection="1">
      <alignment horizontal="left" vertical="center" wrapText="1"/>
      <protection locked="0"/>
    </xf>
    <xf numFmtId="0" fontId="25" fillId="3" borderId="3" xfId="3" applyNumberFormat="1" applyFont="1" applyFill="1" applyBorder="1" applyAlignment="1" applyProtection="1">
      <alignment horizontal="center" vertical="center" wrapText="1"/>
      <protection hidden="1"/>
    </xf>
    <xf numFmtId="0" fontId="25" fillId="3" borderId="4" xfId="3" applyNumberFormat="1" applyFont="1" applyFill="1" applyBorder="1" applyAlignment="1" applyProtection="1">
      <alignment horizontal="center" vertical="center" wrapText="1"/>
      <protection hidden="1"/>
    </xf>
    <xf numFmtId="0" fontId="12" fillId="3" borderId="2" xfId="3" applyNumberFormat="1" applyFont="1" applyFill="1" applyBorder="1" applyAlignment="1" applyProtection="1">
      <alignment horizontal="center" wrapText="1"/>
      <protection hidden="1"/>
    </xf>
    <xf numFmtId="0" fontId="12" fillId="3" borderId="3" xfId="3" applyNumberFormat="1" applyFont="1" applyFill="1" applyBorder="1" applyAlignment="1" applyProtection="1">
      <alignment horizontal="center" wrapText="1"/>
      <protection hidden="1"/>
    </xf>
    <xf numFmtId="0" fontId="12" fillId="3" borderId="4" xfId="3" applyNumberFormat="1" applyFont="1" applyFill="1" applyBorder="1" applyAlignment="1" applyProtection="1">
      <alignment horizontal="center" wrapText="1"/>
      <protection hidden="1"/>
    </xf>
    <xf numFmtId="168" fontId="2" fillId="3" borderId="19" xfId="3" applyNumberFormat="1" applyFont="1" applyFill="1" applyBorder="1" applyAlignment="1" applyProtection="1">
      <alignment horizontal="center"/>
      <protection hidden="1"/>
    </xf>
    <xf numFmtId="168" fontId="2" fillId="3" borderId="18" xfId="3" applyNumberFormat="1" applyFont="1" applyFill="1" applyBorder="1" applyAlignment="1" applyProtection="1">
      <alignment horizontal="center"/>
      <protection hidden="1"/>
    </xf>
    <xf numFmtId="0" fontId="2" fillId="3" borderId="26" xfId="3" applyNumberFormat="1" applyFont="1" applyFill="1" applyBorder="1" applyAlignment="1" applyProtection="1">
      <alignment horizontal="center"/>
      <protection hidden="1"/>
    </xf>
    <xf numFmtId="0" fontId="4" fillId="3" borderId="4" xfId="3" applyNumberFormat="1" applyFont="1" applyFill="1" applyBorder="1" applyAlignment="1" applyProtection="1">
      <alignment horizontal="center" vertical="center" wrapText="1"/>
      <protection hidden="1"/>
    </xf>
    <xf numFmtId="0" fontId="4" fillId="3" borderId="1" xfId="3" applyNumberFormat="1" applyFont="1" applyFill="1" applyBorder="1" applyAlignment="1" applyProtection="1">
      <alignment horizontal="center" vertical="center" wrapText="1"/>
      <protection hidden="1"/>
    </xf>
    <xf numFmtId="0" fontId="28" fillId="0" borderId="2" xfId="3" applyNumberFormat="1" applyFont="1" applyFill="1" applyBorder="1" applyAlignment="1" applyProtection="1">
      <alignment horizontal="center" vertical="center"/>
      <protection hidden="1"/>
    </xf>
    <xf numFmtId="0" fontId="28" fillId="0" borderId="3" xfId="3" applyNumberFormat="1" applyFont="1" applyFill="1" applyBorder="1" applyAlignment="1" applyProtection="1">
      <alignment horizontal="center" vertical="center"/>
      <protection hidden="1"/>
    </xf>
    <xf numFmtId="0" fontId="28" fillId="0" borderId="4" xfId="3" applyNumberFormat="1" applyFont="1" applyFill="1" applyBorder="1" applyAlignment="1" applyProtection="1">
      <alignment horizontal="center" vertical="center"/>
      <protection hidden="1"/>
    </xf>
    <xf numFmtId="0" fontId="2" fillId="0" borderId="2" xfId="3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3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3" applyNumberFormat="1" applyFont="1" applyFill="1" applyBorder="1" applyAlignment="1" applyProtection="1">
      <alignment horizontal="left" vertical="center" wrapText="1"/>
      <protection locked="0"/>
    </xf>
    <xf numFmtId="0" fontId="2" fillId="0" borderId="4" xfId="3" applyNumberFormat="1" applyFont="1" applyFill="1" applyBorder="1" applyAlignment="1" applyProtection="1">
      <alignment horizontal="left" vertical="center" wrapText="1"/>
      <protection locked="0"/>
    </xf>
    <xf numFmtId="0" fontId="0" fillId="0" borderId="3" xfId="3" applyNumberFormat="1" applyFont="1" applyBorder="1" applyAlignment="1" applyProtection="1">
      <alignment horizontal="left" vertical="center" wrapText="1"/>
      <protection locked="0"/>
    </xf>
    <xf numFmtId="0" fontId="0" fillId="0" borderId="4" xfId="3" applyNumberFormat="1" applyFont="1" applyBorder="1" applyAlignment="1" applyProtection="1">
      <alignment horizontal="left" vertical="center" wrapText="1"/>
      <protection locked="0"/>
    </xf>
    <xf numFmtId="0" fontId="22" fillId="3" borderId="2" xfId="3" applyNumberFormat="1" applyFont="1" applyFill="1" applyBorder="1" applyAlignment="1" applyProtection="1">
      <alignment horizontal="left" vertical="center" wrapText="1"/>
      <protection hidden="1"/>
    </xf>
    <xf numFmtId="0" fontId="22" fillId="3" borderId="3" xfId="3" applyNumberFormat="1" applyFont="1" applyFill="1" applyBorder="1" applyAlignment="1" applyProtection="1">
      <alignment horizontal="left" vertical="center" wrapText="1"/>
      <protection hidden="1"/>
    </xf>
    <xf numFmtId="0" fontId="22" fillId="3" borderId="4" xfId="3" applyNumberFormat="1" applyFont="1" applyFill="1" applyBorder="1" applyAlignment="1" applyProtection="1">
      <alignment horizontal="left" vertical="center" wrapText="1"/>
      <protection hidden="1"/>
    </xf>
    <xf numFmtId="0" fontId="31" fillId="3" borderId="7" xfId="3" applyNumberFormat="1" applyFont="1" applyFill="1" applyBorder="1" applyAlignment="1" applyProtection="1">
      <alignment horizontal="justify" vertical="top" wrapText="1"/>
      <protection hidden="1"/>
    </xf>
    <xf numFmtId="0" fontId="31" fillId="3" borderId="16" xfId="3" applyNumberFormat="1" applyFont="1" applyFill="1" applyBorder="1" applyAlignment="1" applyProtection="1">
      <alignment horizontal="justify" vertical="top" wrapText="1"/>
      <protection hidden="1"/>
    </xf>
    <xf numFmtId="0" fontId="31" fillId="3" borderId="6" xfId="3" applyNumberFormat="1" applyFont="1" applyFill="1" applyBorder="1" applyAlignment="1" applyProtection="1">
      <alignment horizontal="justify" vertical="top" wrapText="1"/>
      <protection hidden="1"/>
    </xf>
    <xf numFmtId="169" fontId="4" fillId="3" borderId="2" xfId="3" applyFont="1" applyFill="1" applyBorder="1" applyAlignment="1" applyProtection="1">
      <alignment horizontal="center" vertical="center" wrapText="1"/>
      <protection hidden="1"/>
    </xf>
    <xf numFmtId="169" fontId="4" fillId="3" borderId="3" xfId="3" applyFont="1" applyFill="1" applyBorder="1" applyAlignment="1" applyProtection="1">
      <alignment horizontal="center" vertical="center"/>
      <protection hidden="1"/>
    </xf>
    <xf numFmtId="169" fontId="4" fillId="3" borderId="4" xfId="3" applyFont="1" applyFill="1" applyBorder="1" applyAlignment="1" applyProtection="1">
      <alignment horizontal="center" vertical="center"/>
      <protection hidden="1"/>
    </xf>
    <xf numFmtId="0" fontId="22" fillId="3" borderId="2" xfId="3" applyNumberFormat="1" applyFont="1" applyFill="1" applyBorder="1" applyAlignment="1" applyProtection="1">
      <alignment horizontal="left" vertical="center"/>
      <protection hidden="1"/>
    </xf>
    <xf numFmtId="0" fontId="22" fillId="3" borderId="3" xfId="3" applyNumberFormat="1" applyFont="1" applyFill="1" applyBorder="1" applyAlignment="1" applyProtection="1">
      <alignment horizontal="left" vertical="center"/>
      <protection hidden="1"/>
    </xf>
    <xf numFmtId="0" fontId="22" fillId="3" borderId="4" xfId="3" applyNumberFormat="1" applyFont="1" applyFill="1" applyBorder="1" applyAlignment="1" applyProtection="1">
      <alignment horizontal="left" vertical="center"/>
      <protection hidden="1"/>
    </xf>
    <xf numFmtId="0" fontId="2" fillId="3" borderId="7" xfId="3" applyNumberFormat="1" applyFont="1" applyFill="1" applyBorder="1" applyAlignment="1" applyProtection="1">
      <alignment horizontal="justify" vertical="top" wrapText="1"/>
      <protection hidden="1"/>
    </xf>
    <xf numFmtId="0" fontId="2" fillId="3" borderId="16" xfId="3" applyNumberFormat="1" applyFont="1" applyFill="1" applyBorder="1" applyAlignment="1" applyProtection="1">
      <alignment horizontal="justify" vertical="top" wrapText="1"/>
      <protection hidden="1"/>
    </xf>
    <xf numFmtId="0" fontId="2" fillId="3" borderId="6" xfId="3" applyNumberFormat="1" applyFont="1" applyFill="1" applyBorder="1" applyAlignment="1" applyProtection="1">
      <alignment horizontal="justify" vertical="top" wrapText="1"/>
      <protection hidden="1"/>
    </xf>
    <xf numFmtId="0" fontId="2" fillId="3" borderId="2" xfId="3" applyNumberFormat="1" applyFont="1" applyFill="1" applyBorder="1" applyAlignment="1" applyProtection="1">
      <alignment horizontal="center" vertical="center" wrapText="1"/>
      <protection hidden="1"/>
    </xf>
    <xf numFmtId="0" fontId="2" fillId="3" borderId="3" xfId="3" applyNumberFormat="1" applyFont="1" applyFill="1" applyBorder="1" applyAlignment="1" applyProtection="1">
      <alignment horizontal="center" vertical="center" wrapText="1"/>
      <protection hidden="1"/>
    </xf>
    <xf numFmtId="0" fontId="2" fillId="3" borderId="4" xfId="3" applyNumberFormat="1" applyFont="1" applyFill="1" applyBorder="1" applyAlignment="1" applyProtection="1">
      <alignment horizontal="center" vertical="center" wrapText="1"/>
      <protection hidden="1"/>
    </xf>
    <xf numFmtId="0" fontId="6" fillId="5" borderId="16" xfId="3" applyNumberFormat="1" applyFont="1" applyFill="1" applyBorder="1" applyAlignment="1" applyProtection="1">
      <alignment horizontal="center" vertical="top"/>
    </xf>
    <xf numFmtId="0" fontId="22" fillId="3" borderId="16" xfId="3" applyNumberFormat="1" applyFont="1" applyFill="1" applyBorder="1" applyAlignment="1" applyProtection="1">
      <alignment horizontal="left" vertical="center" wrapText="1"/>
      <protection hidden="1"/>
    </xf>
    <xf numFmtId="0" fontId="2" fillId="5" borderId="0" xfId="3" applyNumberFormat="1" applyFont="1" applyFill="1" applyBorder="1" applyAlignment="1" applyProtection="1">
      <alignment horizontal="center" wrapText="1"/>
      <protection hidden="1"/>
    </xf>
    <xf numFmtId="0" fontId="2" fillId="5" borderId="19" xfId="3" applyNumberFormat="1" applyFont="1" applyFill="1" applyBorder="1" applyAlignment="1" applyProtection="1">
      <alignment horizontal="center" wrapText="1"/>
      <protection hidden="1"/>
    </xf>
    <xf numFmtId="0" fontId="2" fillId="3" borderId="2" xfId="3" applyNumberFormat="1" applyFont="1" applyFill="1" applyBorder="1" applyAlignment="1" applyProtection="1">
      <alignment horizontal="center" vertical="justify"/>
      <protection hidden="1"/>
    </xf>
    <xf numFmtId="0" fontId="2" fillId="3" borderId="3" xfId="3" applyNumberFormat="1" applyFont="1" applyFill="1" applyBorder="1" applyAlignment="1" applyProtection="1">
      <alignment horizontal="center" vertical="justify"/>
      <protection hidden="1"/>
    </xf>
    <xf numFmtId="0" fontId="2" fillId="3" borderId="4" xfId="3" applyNumberFormat="1" applyFont="1" applyFill="1" applyBorder="1" applyAlignment="1" applyProtection="1">
      <alignment horizontal="center" vertical="justify"/>
      <protection hidden="1"/>
    </xf>
    <xf numFmtId="0" fontId="2" fillId="3" borderId="3" xfId="3" applyNumberFormat="1" applyFont="1" applyFill="1" applyBorder="1" applyAlignment="1" applyProtection="1">
      <alignment horizontal="center"/>
      <protection hidden="1"/>
    </xf>
    <xf numFmtId="0" fontId="2" fillId="3" borderId="4" xfId="3" applyNumberFormat="1" applyFont="1" applyFill="1" applyBorder="1" applyAlignment="1" applyProtection="1">
      <alignment horizontal="center"/>
      <protection hidden="1"/>
    </xf>
    <xf numFmtId="0" fontId="2" fillId="3" borderId="2" xfId="3" applyNumberFormat="1" applyFont="1" applyFill="1" applyBorder="1" applyAlignment="1" applyProtection="1">
      <alignment horizontal="center" wrapText="1"/>
      <protection hidden="1"/>
    </xf>
    <xf numFmtId="0" fontId="2" fillId="3" borderId="3" xfId="3" applyNumberFormat="1" applyFont="1" applyFill="1" applyBorder="1" applyAlignment="1" applyProtection="1">
      <alignment horizontal="center" wrapText="1"/>
      <protection hidden="1"/>
    </xf>
    <xf numFmtId="0" fontId="6" fillId="3" borderId="7" xfId="3" applyNumberFormat="1" applyFont="1" applyFill="1" applyBorder="1" applyAlignment="1" applyProtection="1">
      <alignment horizontal="center" vertical="top" wrapText="1"/>
      <protection hidden="1"/>
    </xf>
    <xf numFmtId="0" fontId="6" fillId="3" borderId="16" xfId="3" applyNumberFormat="1" applyFont="1" applyFill="1" applyBorder="1" applyAlignment="1" applyProtection="1">
      <alignment horizontal="center" vertical="top" wrapText="1"/>
      <protection hidden="1"/>
    </xf>
    <xf numFmtId="0" fontId="6" fillId="3" borderId="6" xfId="3" applyNumberFormat="1" applyFont="1" applyFill="1" applyBorder="1" applyAlignment="1" applyProtection="1">
      <alignment horizontal="center" vertical="top" wrapText="1"/>
      <protection hidden="1"/>
    </xf>
    <xf numFmtId="0" fontId="3" fillId="3" borderId="16" xfId="3" applyNumberFormat="1" applyFont="1" applyFill="1" applyBorder="1" applyAlignment="1" applyProtection="1">
      <alignment horizontal="justify" vertical="top" wrapText="1"/>
      <protection hidden="1"/>
    </xf>
    <xf numFmtId="0" fontId="3" fillId="3" borderId="6" xfId="3" applyNumberFormat="1" applyFont="1" applyFill="1" applyBorder="1" applyAlignment="1" applyProtection="1">
      <alignment horizontal="justify" vertical="top" wrapText="1"/>
      <protection hidden="1"/>
    </xf>
    <xf numFmtId="0" fontId="6" fillId="3" borderId="22" xfId="3" applyNumberFormat="1" applyFont="1" applyFill="1" applyBorder="1" applyAlignment="1" applyProtection="1">
      <alignment horizontal="center" vertical="top" wrapText="1"/>
      <protection hidden="1"/>
    </xf>
    <xf numFmtId="0" fontId="6" fillId="3" borderId="0" xfId="3" applyNumberFormat="1" applyFont="1" applyFill="1" applyBorder="1" applyAlignment="1" applyProtection="1">
      <alignment horizontal="center" vertical="top" wrapText="1"/>
      <protection hidden="1"/>
    </xf>
    <xf numFmtId="0" fontId="6" fillId="3" borderId="2" xfId="3" applyNumberFormat="1" applyFont="1" applyFill="1" applyBorder="1" applyAlignment="1" applyProtection="1">
      <alignment horizontal="center" vertical="top" wrapText="1"/>
      <protection hidden="1"/>
    </xf>
    <xf numFmtId="0" fontId="6" fillId="3" borderId="3" xfId="3" applyNumberFormat="1" applyFont="1" applyFill="1" applyBorder="1" applyAlignment="1" applyProtection="1">
      <alignment horizontal="center" vertical="top" wrapText="1"/>
      <protection hidden="1"/>
    </xf>
    <xf numFmtId="0" fontId="6" fillId="3" borderId="4" xfId="3" applyNumberFormat="1" applyFont="1" applyFill="1" applyBorder="1" applyAlignment="1" applyProtection="1">
      <alignment horizontal="center" vertical="top" wrapText="1"/>
      <protection hidden="1"/>
    </xf>
    <xf numFmtId="0" fontId="2" fillId="5" borderId="19" xfId="3" applyNumberFormat="1" applyFont="1" applyFill="1" applyBorder="1" applyAlignment="1" applyProtection="1">
      <alignment horizontal="center"/>
      <protection hidden="1"/>
    </xf>
    <xf numFmtId="0" fontId="6" fillId="5" borderId="0" xfId="3" applyNumberFormat="1" applyFont="1" applyFill="1" applyBorder="1" applyAlignment="1" applyProtection="1">
      <alignment horizontal="center" vertical="top" wrapText="1"/>
      <protection hidden="1"/>
    </xf>
    <xf numFmtId="0" fontId="4" fillId="5" borderId="10" xfId="3" applyNumberFormat="1" applyFont="1" applyFill="1" applyBorder="1" applyAlignment="1" applyProtection="1">
      <alignment horizontal="right" vertical="center"/>
      <protection hidden="1"/>
    </xf>
    <xf numFmtId="164" fontId="4" fillId="3" borderId="5" xfId="3" applyNumberFormat="1" applyFont="1" applyFill="1" applyBorder="1" applyAlignment="1" applyProtection="1">
      <alignment horizontal="center" vertical="center" wrapText="1"/>
      <protection hidden="1"/>
    </xf>
    <xf numFmtId="164" fontId="4" fillId="3" borderId="9" xfId="3" applyNumberFormat="1" applyFont="1" applyFill="1" applyBorder="1" applyAlignment="1" applyProtection="1">
      <alignment horizontal="center" vertical="center" wrapText="1"/>
      <protection hidden="1"/>
    </xf>
    <xf numFmtId="0" fontId="12" fillId="5" borderId="22" xfId="3" applyNumberFormat="1" applyFont="1" applyFill="1" applyBorder="1" applyAlignment="1" applyProtection="1">
      <alignment horizontal="right" vertical="center" wrapText="1"/>
      <protection hidden="1"/>
    </xf>
    <xf numFmtId="0" fontId="12" fillId="5" borderId="0" xfId="3" applyNumberFormat="1" applyFont="1" applyFill="1" applyBorder="1" applyAlignment="1" applyProtection="1">
      <alignment horizontal="right" vertical="center" wrapText="1"/>
      <protection hidden="1"/>
    </xf>
    <xf numFmtId="0" fontId="4" fillId="3" borderId="26" xfId="3" applyNumberFormat="1" applyFont="1" applyFill="1" applyBorder="1" applyAlignment="1" applyProtection="1">
      <alignment horizontal="center" vertical="center" wrapText="1"/>
      <protection hidden="1"/>
    </xf>
    <xf numFmtId="0" fontId="4" fillId="3" borderId="18" xfId="3" applyNumberFormat="1" applyFont="1" applyFill="1" applyBorder="1" applyAlignment="1" applyProtection="1">
      <alignment horizontal="center" vertical="center" wrapText="1"/>
      <protection hidden="1"/>
    </xf>
    <xf numFmtId="169" fontId="12" fillId="3" borderId="2" xfId="3" applyFont="1" applyFill="1" applyBorder="1" applyAlignment="1" applyProtection="1">
      <alignment horizontal="center" vertical="center"/>
      <protection hidden="1"/>
    </xf>
    <xf numFmtId="169" fontId="12" fillId="3" borderId="3" xfId="3" applyFont="1" applyFill="1" applyBorder="1" applyAlignment="1" applyProtection="1">
      <alignment horizontal="center" vertical="center"/>
      <protection hidden="1"/>
    </xf>
    <xf numFmtId="169" fontId="12" fillId="3" borderId="4" xfId="3" applyFont="1" applyFill="1" applyBorder="1" applyAlignment="1" applyProtection="1">
      <alignment horizontal="center" vertical="center"/>
      <protection hidden="1"/>
    </xf>
    <xf numFmtId="0" fontId="22" fillId="3" borderId="7" xfId="3" applyNumberFormat="1" applyFont="1" applyFill="1" applyBorder="1" applyAlignment="1" applyProtection="1">
      <alignment horizontal="left" vertical="center" wrapText="1"/>
      <protection hidden="1"/>
    </xf>
    <xf numFmtId="0" fontId="22" fillId="3" borderId="6" xfId="3" applyNumberFormat="1" applyFont="1" applyFill="1" applyBorder="1" applyAlignment="1" applyProtection="1">
      <alignment horizontal="left" vertical="center" wrapText="1"/>
      <protection hidden="1"/>
    </xf>
    <xf numFmtId="0" fontId="22" fillId="3" borderId="22" xfId="3" applyNumberFormat="1" applyFont="1" applyFill="1" applyBorder="1" applyAlignment="1" applyProtection="1">
      <alignment horizontal="left" vertical="center" wrapText="1"/>
      <protection hidden="1"/>
    </xf>
    <xf numFmtId="0" fontId="22" fillId="3" borderId="0" xfId="3" applyNumberFormat="1" applyFont="1" applyFill="1" applyBorder="1" applyAlignment="1" applyProtection="1">
      <alignment horizontal="left" vertical="center" wrapText="1"/>
      <protection hidden="1"/>
    </xf>
    <xf numFmtId="0" fontId="22" fillId="3" borderId="10" xfId="3" applyNumberFormat="1" applyFont="1" applyFill="1" applyBorder="1" applyAlignment="1" applyProtection="1">
      <alignment horizontal="left" vertical="center" wrapText="1"/>
      <protection hidden="1"/>
    </xf>
    <xf numFmtId="0" fontId="22" fillId="3" borderId="26" xfId="3" applyNumberFormat="1" applyFont="1" applyFill="1" applyBorder="1" applyAlignment="1" applyProtection="1">
      <alignment horizontal="left" vertical="center" wrapText="1"/>
      <protection hidden="1"/>
    </xf>
    <xf numFmtId="0" fontId="22" fillId="3" borderId="19" xfId="3" applyNumberFormat="1" applyFont="1" applyFill="1" applyBorder="1" applyAlignment="1" applyProtection="1">
      <alignment horizontal="left" vertical="center" wrapText="1"/>
      <protection hidden="1"/>
    </xf>
    <xf numFmtId="0" fontId="22" fillId="3" borderId="18" xfId="3" applyNumberFormat="1" applyFont="1" applyFill="1" applyBorder="1" applyAlignment="1" applyProtection="1">
      <alignment horizontal="left" vertical="center" wrapText="1"/>
      <protection hidden="1"/>
    </xf>
    <xf numFmtId="0" fontId="2" fillId="3" borderId="5" xfId="3" applyNumberFormat="1" applyFont="1" applyFill="1" applyBorder="1" applyAlignment="1" applyProtection="1">
      <alignment horizontal="center" vertical="center"/>
      <protection hidden="1"/>
    </xf>
    <xf numFmtId="0" fontId="2" fillId="3" borderId="9" xfId="3" applyNumberFormat="1" applyFont="1" applyFill="1" applyBorder="1" applyAlignment="1" applyProtection="1">
      <alignment horizontal="center" vertical="center"/>
      <protection hidden="1"/>
    </xf>
    <xf numFmtId="0" fontId="8" fillId="3" borderId="1" xfId="3" applyNumberFormat="1" applyFont="1" applyFill="1" applyBorder="1" applyAlignment="1" applyProtection="1">
      <alignment horizontal="center" vertical="center" wrapText="1"/>
    </xf>
    <xf numFmtId="0" fontId="9" fillId="3" borderId="7" xfId="3" applyNumberFormat="1" applyFont="1" applyFill="1" applyBorder="1" applyAlignment="1" applyProtection="1">
      <alignment horizontal="center" vertical="center"/>
      <protection hidden="1"/>
    </xf>
    <xf numFmtId="0" fontId="9" fillId="3" borderId="16" xfId="3" applyNumberFormat="1" applyFont="1" applyFill="1" applyBorder="1" applyAlignment="1" applyProtection="1">
      <alignment horizontal="center" vertical="center"/>
      <protection hidden="1"/>
    </xf>
    <xf numFmtId="0" fontId="6" fillId="3" borderId="0" xfId="3" applyNumberFormat="1" applyFont="1" applyFill="1" applyBorder="1" applyAlignment="1" applyProtection="1">
      <alignment horizontal="center"/>
      <protection hidden="1"/>
    </xf>
    <xf numFmtId="0" fontId="2" fillId="3" borderId="26" xfId="3" applyNumberFormat="1" applyFont="1" applyFill="1" applyBorder="1" applyAlignment="1" applyProtection="1">
      <alignment horizontal="center" wrapText="1"/>
    </xf>
    <xf numFmtId="0" fontId="2" fillId="3" borderId="19" xfId="3" applyNumberFormat="1" applyFont="1" applyFill="1" applyBorder="1" applyAlignment="1" applyProtection="1">
      <alignment horizontal="center" wrapText="1"/>
    </xf>
    <xf numFmtId="0" fontId="9" fillId="3" borderId="22" xfId="3" applyNumberFormat="1" applyFont="1" applyFill="1" applyBorder="1" applyAlignment="1" applyProtection="1">
      <alignment horizontal="center"/>
      <protection hidden="1"/>
    </xf>
    <xf numFmtId="0" fontId="9" fillId="3" borderId="0" xfId="3" applyNumberFormat="1" applyFont="1" applyFill="1" applyBorder="1" applyAlignment="1" applyProtection="1">
      <alignment horizontal="center"/>
      <protection hidden="1"/>
    </xf>
    <xf numFmtId="0" fontId="6" fillId="3" borderId="16" xfId="3" applyNumberFormat="1" applyFont="1" applyFill="1" applyBorder="1" applyAlignment="1" applyProtection="1">
      <alignment horizontal="center"/>
      <protection hidden="1"/>
    </xf>
    <xf numFmtId="0" fontId="6" fillId="3" borderId="6" xfId="3" applyNumberFormat="1" applyFont="1" applyFill="1" applyBorder="1" applyAlignment="1" applyProtection="1">
      <alignment horizontal="center"/>
      <protection hidden="1"/>
    </xf>
    <xf numFmtId="0" fontId="9" fillId="3" borderId="2" xfId="3" applyNumberFormat="1" applyFont="1" applyFill="1" applyBorder="1" applyAlignment="1" applyProtection="1">
      <alignment horizontal="center" vertical="center" wrapText="1"/>
      <protection hidden="1"/>
    </xf>
    <xf numFmtId="0" fontId="9" fillId="3" borderId="3" xfId="3" applyNumberFormat="1" applyFont="1" applyFill="1" applyBorder="1" applyAlignment="1" applyProtection="1">
      <alignment horizontal="center" vertical="center" wrapText="1"/>
      <protection hidden="1"/>
    </xf>
    <xf numFmtId="0" fontId="9" fillId="3" borderId="4" xfId="3" applyNumberFormat="1" applyFont="1" applyFill="1" applyBorder="1" applyAlignment="1" applyProtection="1">
      <alignment horizontal="center" vertical="center" wrapText="1"/>
      <protection hidden="1"/>
    </xf>
    <xf numFmtId="0" fontId="2" fillId="0" borderId="41" xfId="3" applyNumberFormat="1" applyFont="1" applyFill="1" applyBorder="1" applyAlignment="1" applyProtection="1">
      <alignment horizontal="center" wrapText="1"/>
      <protection locked="0"/>
    </xf>
    <xf numFmtId="0" fontId="2" fillId="0" borderId="38" xfId="3" applyNumberFormat="1" applyFont="1" applyFill="1" applyBorder="1" applyAlignment="1" applyProtection="1">
      <alignment horizontal="center" wrapText="1"/>
      <protection locked="0"/>
    </xf>
    <xf numFmtId="0" fontId="3" fillId="3" borderId="2" xfId="3" applyNumberFormat="1" applyFont="1" applyFill="1" applyBorder="1" applyAlignment="1" applyProtection="1">
      <alignment horizontal="left" vertical="center" wrapText="1"/>
      <protection hidden="1"/>
    </xf>
    <xf numFmtId="0" fontId="3" fillId="3" borderId="3" xfId="3" applyNumberFormat="1" applyFont="1" applyFill="1" applyBorder="1" applyAlignment="1" applyProtection="1">
      <alignment horizontal="left" vertical="center" wrapText="1"/>
      <protection hidden="1"/>
    </xf>
    <xf numFmtId="0" fontId="3" fillId="3" borderId="4" xfId="3" applyNumberFormat="1" applyFont="1" applyFill="1" applyBorder="1" applyAlignment="1" applyProtection="1">
      <alignment horizontal="left" vertical="center" wrapText="1"/>
      <protection hidden="1"/>
    </xf>
    <xf numFmtId="0" fontId="2" fillId="3" borderId="2" xfId="3" applyNumberFormat="1" applyFont="1" applyFill="1" applyBorder="1" applyAlignment="1" applyProtection="1">
      <alignment horizontal="justify" vertical="top" wrapText="1"/>
      <protection hidden="1"/>
    </xf>
    <xf numFmtId="0" fontId="2" fillId="3" borderId="3" xfId="3" applyNumberFormat="1" applyFont="1" applyFill="1" applyBorder="1" applyAlignment="1" applyProtection="1">
      <alignment horizontal="justify" vertical="top" wrapText="1"/>
      <protection hidden="1"/>
    </xf>
    <xf numFmtId="0" fontId="2" fillId="3" borderId="4" xfId="3" applyNumberFormat="1" applyFont="1" applyFill="1" applyBorder="1" applyAlignment="1" applyProtection="1">
      <alignment horizontal="justify" vertical="top" wrapText="1"/>
      <protection hidden="1"/>
    </xf>
    <xf numFmtId="0" fontId="2" fillId="3" borderId="2" xfId="3" applyNumberFormat="1" applyFont="1" applyFill="1" applyBorder="1" applyAlignment="1" applyProtection="1">
      <alignment horizontal="center" vertical="justify"/>
    </xf>
    <xf numFmtId="0" fontId="2" fillId="3" borderId="3" xfId="3" applyNumberFormat="1" applyFont="1" applyFill="1" applyBorder="1" applyAlignment="1" applyProtection="1">
      <alignment horizontal="center" vertical="justify"/>
    </xf>
    <xf numFmtId="0" fontId="2" fillId="3" borderId="4" xfId="3" applyNumberFormat="1" applyFont="1" applyFill="1" applyBorder="1" applyAlignment="1" applyProtection="1">
      <alignment horizontal="center" vertical="justify"/>
    </xf>
    <xf numFmtId="0" fontId="0" fillId="0" borderId="42" xfId="3" applyNumberFormat="1" applyFont="1" applyBorder="1" applyAlignment="1" applyProtection="1">
      <protection locked="0"/>
    </xf>
    <xf numFmtId="0" fontId="0" fillId="0" borderId="43" xfId="3" applyNumberFormat="1" applyFont="1" applyBorder="1" applyAlignment="1" applyProtection="1">
      <protection locked="0"/>
    </xf>
    <xf numFmtId="0" fontId="0" fillId="0" borderId="44" xfId="3" applyNumberFormat="1" applyFont="1" applyBorder="1" applyAlignment="1" applyProtection="1">
      <protection locked="0"/>
    </xf>
    <xf numFmtId="0" fontId="0" fillId="0" borderId="45" xfId="3" applyNumberFormat="1" applyFont="1" applyBorder="1" applyAlignment="1" applyProtection="1">
      <protection locked="0"/>
    </xf>
    <xf numFmtId="0" fontId="0" fillId="0" borderId="0" xfId="3" applyNumberFormat="1" applyFont="1" applyBorder="1" applyAlignment="1" applyProtection="1">
      <protection locked="0"/>
    </xf>
    <xf numFmtId="0" fontId="0" fillId="0" borderId="46" xfId="3" applyNumberFormat="1" applyFont="1" applyBorder="1" applyAlignment="1" applyProtection="1">
      <protection locked="0"/>
    </xf>
    <xf numFmtId="0" fontId="0" fillId="0" borderId="47" xfId="3" applyNumberFormat="1" applyFont="1" applyBorder="1" applyAlignment="1" applyProtection="1">
      <protection locked="0"/>
    </xf>
    <xf numFmtId="0" fontId="0" fillId="0" borderId="48" xfId="3" applyNumberFormat="1" applyFont="1" applyBorder="1" applyAlignment="1" applyProtection="1">
      <protection locked="0"/>
    </xf>
    <xf numFmtId="0" fontId="3" fillId="3" borderId="2" xfId="3" applyNumberFormat="1" applyFont="1" applyFill="1" applyBorder="1" applyAlignment="1" applyProtection="1">
      <alignment horizontal="left" vertical="center"/>
      <protection hidden="1"/>
    </xf>
    <xf numFmtId="0" fontId="3" fillId="3" borderId="3" xfId="3" applyNumberFormat="1" applyFont="1" applyFill="1" applyBorder="1" applyAlignment="1" applyProtection="1">
      <alignment horizontal="left" vertical="center"/>
      <protection hidden="1"/>
    </xf>
    <xf numFmtId="0" fontId="3" fillId="3" borderId="4" xfId="3" applyNumberFormat="1" applyFont="1" applyFill="1" applyBorder="1" applyAlignment="1" applyProtection="1">
      <alignment horizontal="left" vertical="center"/>
      <protection hidden="1"/>
    </xf>
    <xf numFmtId="0" fontId="2" fillId="0" borderId="42" xfId="3" applyNumberFormat="1" applyFont="1" applyFill="1" applyBorder="1" applyAlignment="1" applyProtection="1">
      <alignment horizontal="center" wrapText="1"/>
      <protection locked="0"/>
    </xf>
    <xf numFmtId="0" fontId="2" fillId="0" borderId="43" xfId="3" applyNumberFormat="1" applyFont="1" applyFill="1" applyBorder="1" applyAlignment="1" applyProtection="1">
      <alignment horizontal="center" wrapText="1"/>
      <protection locked="0"/>
    </xf>
    <xf numFmtId="0" fontId="2" fillId="0" borderId="44" xfId="3" applyNumberFormat="1" applyFont="1" applyFill="1" applyBorder="1" applyAlignment="1" applyProtection="1">
      <alignment horizontal="center" wrapText="1"/>
      <protection locked="0"/>
    </xf>
    <xf numFmtId="0" fontId="2" fillId="0" borderId="45" xfId="3" applyNumberFormat="1" applyFont="1" applyFill="1" applyBorder="1" applyAlignment="1" applyProtection="1">
      <alignment horizontal="center" wrapText="1"/>
      <protection locked="0"/>
    </xf>
    <xf numFmtId="0" fontId="2" fillId="0" borderId="0" xfId="3" applyNumberFormat="1" applyFont="1" applyFill="1" applyBorder="1" applyAlignment="1" applyProtection="1">
      <alignment horizontal="center" wrapText="1"/>
      <protection locked="0"/>
    </xf>
    <xf numFmtId="0" fontId="2" fillId="0" borderId="46" xfId="3" applyNumberFormat="1" applyFont="1" applyFill="1" applyBorder="1" applyAlignment="1" applyProtection="1">
      <alignment horizontal="center" wrapText="1"/>
      <protection locked="0"/>
    </xf>
    <xf numFmtId="0" fontId="2" fillId="0" borderId="47" xfId="3" applyNumberFormat="1" applyFont="1" applyFill="1" applyBorder="1" applyAlignment="1" applyProtection="1">
      <alignment horizontal="center" wrapText="1"/>
      <protection locked="0"/>
    </xf>
    <xf numFmtId="0" fontId="2" fillId="0" borderId="19" xfId="3" applyNumberFormat="1" applyFont="1" applyFill="1" applyBorder="1" applyAlignment="1" applyProtection="1">
      <alignment horizontal="center" wrapText="1"/>
      <protection locked="0"/>
    </xf>
    <xf numFmtId="0" fontId="2" fillId="0" borderId="48" xfId="3" applyNumberFormat="1" applyFont="1" applyFill="1" applyBorder="1" applyAlignment="1" applyProtection="1">
      <alignment horizontal="center" wrapText="1"/>
      <protection locked="0"/>
    </xf>
    <xf numFmtId="0" fontId="4" fillId="3" borderId="2" xfId="3" applyNumberFormat="1" applyFont="1" applyFill="1" applyBorder="1" applyAlignment="1" applyProtection="1">
      <alignment horizontal="center" vertical="center" wrapText="1"/>
      <protection hidden="1"/>
    </xf>
    <xf numFmtId="0" fontId="4" fillId="3" borderId="3" xfId="3" applyNumberFormat="1" applyFont="1" applyFill="1" applyBorder="1" applyAlignment="1" applyProtection="1">
      <alignment horizontal="center" vertical="center"/>
      <protection hidden="1"/>
    </xf>
    <xf numFmtId="0" fontId="4" fillId="3" borderId="4" xfId="3" applyNumberFormat="1" applyFont="1" applyFill="1" applyBorder="1" applyAlignment="1" applyProtection="1">
      <alignment horizontal="center" vertical="center"/>
      <protection hidden="1"/>
    </xf>
    <xf numFmtId="0" fontId="6" fillId="3" borderId="16" xfId="3" applyNumberFormat="1" applyFont="1" applyFill="1" applyBorder="1" applyAlignment="1" applyProtection="1">
      <alignment horizontal="center" vertical="top"/>
      <protection hidden="1"/>
    </xf>
    <xf numFmtId="0" fontId="2" fillId="3" borderId="2" xfId="3" applyNumberFormat="1" applyFont="1" applyFill="1" applyBorder="1" applyAlignment="1" applyProtection="1">
      <alignment horizontal="justify" vertical="center" wrapText="1"/>
      <protection hidden="1"/>
    </xf>
    <xf numFmtId="0" fontId="2" fillId="3" borderId="3" xfId="3" applyNumberFormat="1" applyFont="1" applyFill="1" applyBorder="1" applyAlignment="1" applyProtection="1">
      <alignment horizontal="justify" vertical="center" wrapText="1"/>
      <protection hidden="1"/>
    </xf>
    <xf numFmtId="0" fontId="2" fillId="3" borderId="4" xfId="3" applyNumberFormat="1" applyFont="1" applyFill="1" applyBorder="1" applyAlignment="1" applyProtection="1">
      <alignment horizontal="justify" vertical="center" wrapText="1"/>
      <protection hidden="1"/>
    </xf>
    <xf numFmtId="0" fontId="16" fillId="3" borderId="16" xfId="3" applyNumberFormat="1" applyFont="1" applyFill="1" applyBorder="1" applyAlignment="1" applyProtection="1">
      <alignment horizontal="center" vertical="top"/>
      <protection hidden="1"/>
    </xf>
    <xf numFmtId="0" fontId="16" fillId="3" borderId="6" xfId="3" applyNumberFormat="1" applyFont="1" applyFill="1" applyBorder="1" applyAlignment="1" applyProtection="1">
      <alignment horizontal="center" vertical="top"/>
      <protection hidden="1"/>
    </xf>
    <xf numFmtId="169" fontId="28" fillId="0" borderId="2" xfId="3" applyFont="1" applyFill="1" applyBorder="1" applyAlignment="1" applyProtection="1">
      <alignment horizontal="center" vertical="center"/>
      <protection hidden="1"/>
    </xf>
    <xf numFmtId="169" fontId="28" fillId="0" borderId="3" xfId="3" applyFont="1" applyFill="1" applyBorder="1" applyAlignment="1" applyProtection="1">
      <alignment horizontal="center" vertical="center"/>
      <protection hidden="1"/>
    </xf>
    <xf numFmtId="169" fontId="28" fillId="0" borderId="4" xfId="3" applyFont="1" applyFill="1" applyBorder="1" applyAlignment="1" applyProtection="1">
      <alignment horizontal="center" vertical="center"/>
      <protection hidden="1"/>
    </xf>
    <xf numFmtId="0" fontId="4" fillId="0" borderId="2" xfId="3" applyNumberFormat="1" applyFont="1" applyFill="1" applyBorder="1" applyAlignment="1" applyProtection="1">
      <alignment horizontal="center" vertical="center"/>
      <protection locked="0"/>
    </xf>
    <xf numFmtId="0" fontId="4" fillId="0" borderId="4" xfId="3" applyNumberFormat="1" applyFont="1" applyFill="1" applyBorder="1" applyAlignment="1" applyProtection="1">
      <alignment horizontal="center" vertical="center"/>
      <protection locked="0"/>
    </xf>
    <xf numFmtId="0" fontId="6" fillId="3" borderId="6" xfId="3" applyNumberFormat="1" applyFont="1" applyFill="1" applyBorder="1" applyAlignment="1" applyProtection="1">
      <alignment horizontal="center" vertical="top"/>
      <protection hidden="1"/>
    </xf>
    <xf numFmtId="0" fontId="8" fillId="0" borderId="2" xfId="3" applyNumberFormat="1" applyFont="1" applyFill="1" applyBorder="1" applyAlignment="1" applyProtection="1">
      <alignment horizontal="left" vertical="center" wrapText="1"/>
      <protection locked="0"/>
    </xf>
    <xf numFmtId="0" fontId="8" fillId="0" borderId="4" xfId="3" applyNumberFormat="1" applyFont="1" applyFill="1" applyBorder="1" applyAlignment="1" applyProtection="1">
      <alignment horizontal="left" vertical="center" wrapText="1"/>
      <protection locked="0"/>
    </xf>
    <xf numFmtId="0" fontId="9" fillId="0" borderId="3" xfId="3" applyNumberFormat="1" applyFont="1" applyBorder="1" applyAlignment="1" applyProtection="1">
      <alignment horizontal="left" vertical="center" wrapText="1"/>
      <protection locked="0"/>
    </xf>
    <xf numFmtId="0" fontId="9" fillId="0" borderId="4" xfId="3" applyNumberFormat="1" applyFont="1" applyBorder="1" applyAlignment="1" applyProtection="1">
      <alignment horizontal="left" vertical="center" wrapText="1"/>
      <protection locked="0"/>
    </xf>
    <xf numFmtId="0" fontId="9" fillId="0" borderId="2" xfId="3" applyNumberFormat="1" applyFont="1" applyBorder="1" applyAlignment="1" applyProtection="1">
      <alignment horizontal="left" vertical="center" wrapText="1"/>
      <protection locked="0"/>
    </xf>
    <xf numFmtId="0" fontId="18" fillId="0" borderId="42" xfId="3" applyNumberFormat="1" applyFont="1" applyBorder="1" applyAlignment="1" applyProtection="1">
      <alignment wrapText="1"/>
      <protection locked="0"/>
    </xf>
    <xf numFmtId="0" fontId="18" fillId="0" borderId="43" xfId="3" applyNumberFormat="1" applyFont="1" applyBorder="1" applyAlignment="1" applyProtection="1">
      <alignment wrapText="1"/>
      <protection locked="0"/>
    </xf>
    <xf numFmtId="0" fontId="18" fillId="0" borderId="44" xfId="3" applyNumberFormat="1" applyFont="1" applyBorder="1" applyAlignment="1" applyProtection="1">
      <alignment wrapText="1"/>
      <protection locked="0"/>
    </xf>
    <xf numFmtId="0" fontId="18" fillId="0" borderId="47" xfId="3" applyNumberFormat="1" applyFont="1" applyBorder="1" applyAlignment="1" applyProtection="1">
      <alignment wrapText="1"/>
      <protection locked="0"/>
    </xf>
    <xf numFmtId="0" fontId="18" fillId="0" borderId="19" xfId="3" applyNumberFormat="1" applyFont="1" applyBorder="1" applyAlignment="1" applyProtection="1">
      <alignment wrapText="1"/>
      <protection locked="0"/>
    </xf>
    <xf numFmtId="0" fontId="18" fillId="0" borderId="48" xfId="3" applyNumberFormat="1" applyFont="1" applyBorder="1" applyAlignment="1" applyProtection="1">
      <alignment wrapText="1"/>
      <protection locked="0"/>
    </xf>
    <xf numFmtId="0" fontId="8" fillId="0" borderId="3" xfId="3" applyNumberFormat="1" applyFont="1" applyFill="1" applyBorder="1" applyAlignment="1" applyProtection="1">
      <alignment horizontal="left" vertical="center" wrapText="1"/>
      <protection locked="0"/>
    </xf>
    <xf numFmtId="0" fontId="2" fillId="3" borderId="2" xfId="3" applyNumberFormat="1" applyFont="1" applyFill="1" applyBorder="1" applyAlignment="1" applyProtection="1">
      <alignment horizontal="center"/>
      <protection hidden="1"/>
    </xf>
    <xf numFmtId="0" fontId="2" fillId="3" borderId="7" xfId="3" applyNumberFormat="1" applyFont="1" applyFill="1" applyBorder="1" applyAlignment="1" applyProtection="1">
      <alignment horizontal="justify" vertical="center" wrapText="1"/>
      <protection hidden="1"/>
    </xf>
    <xf numFmtId="0" fontId="2" fillId="3" borderId="16" xfId="3" applyNumberFormat="1" applyFont="1" applyFill="1" applyBorder="1" applyAlignment="1" applyProtection="1">
      <alignment horizontal="justify" vertical="center" wrapText="1"/>
      <protection hidden="1"/>
    </xf>
    <xf numFmtId="0" fontId="2" fillId="3" borderId="6" xfId="3" applyNumberFormat="1" applyFont="1" applyFill="1" applyBorder="1" applyAlignment="1" applyProtection="1">
      <alignment horizontal="justify" vertical="center" wrapText="1"/>
      <protection hidden="1"/>
    </xf>
    <xf numFmtId="0" fontId="6" fillId="3" borderId="16" xfId="3" applyNumberFormat="1" applyFont="1" applyFill="1" applyBorder="1" applyAlignment="1" applyProtection="1">
      <alignment horizontal="center" vertical="center"/>
      <protection hidden="1"/>
    </xf>
    <xf numFmtId="0" fontId="6" fillId="3" borderId="6" xfId="3" applyNumberFormat="1" applyFont="1" applyFill="1" applyBorder="1" applyAlignment="1" applyProtection="1">
      <alignment horizontal="center" vertical="center"/>
      <protection hidden="1"/>
    </xf>
    <xf numFmtId="0" fontId="28" fillId="0" borderId="2" xfId="0" applyNumberFormat="1" applyFont="1" applyBorder="1" applyAlignment="1" applyProtection="1">
      <alignment horizontal="center" vertical="center"/>
      <protection hidden="1"/>
    </xf>
    <xf numFmtId="0" fontId="28" fillId="0" borderId="3" xfId="0" applyNumberFormat="1" applyFont="1" applyBorder="1" applyAlignment="1" applyProtection="1">
      <alignment horizontal="center" vertical="center"/>
      <protection hidden="1"/>
    </xf>
    <xf numFmtId="0" fontId="28" fillId="0" borderId="4" xfId="0" applyNumberFormat="1" applyFont="1" applyBorder="1" applyAlignment="1" applyProtection="1">
      <alignment horizontal="center" vertical="center"/>
      <protection hidden="1"/>
    </xf>
    <xf numFmtId="0" fontId="6" fillId="3" borderId="4" xfId="3" applyNumberFormat="1" applyFont="1" applyFill="1" applyBorder="1" applyAlignment="1" applyProtection="1">
      <alignment horizontal="center" vertical="center" wrapText="1"/>
      <protection hidden="1"/>
    </xf>
    <xf numFmtId="0" fontId="16" fillId="3" borderId="16" xfId="3" applyNumberFormat="1" applyFont="1" applyFill="1" applyBorder="1" applyAlignment="1" applyProtection="1">
      <alignment horizontal="center"/>
      <protection hidden="1"/>
    </xf>
    <xf numFmtId="0" fontId="16" fillId="3" borderId="6" xfId="3" applyNumberFormat="1" applyFont="1" applyFill="1" applyBorder="1" applyAlignment="1" applyProtection="1">
      <alignment horizontal="center"/>
      <protection hidden="1"/>
    </xf>
    <xf numFmtId="0" fontId="9" fillId="2" borderId="7" xfId="3" applyNumberFormat="1" applyFont="1" applyFill="1" applyBorder="1" applyAlignment="1" applyProtection="1">
      <alignment horizontal="center" vertical="top" wrapText="1"/>
      <protection locked="0"/>
    </xf>
    <xf numFmtId="0" fontId="9" fillId="2" borderId="16" xfId="3" applyNumberFormat="1" applyFont="1" applyFill="1" applyBorder="1" applyAlignment="1" applyProtection="1">
      <alignment horizontal="center" vertical="top" wrapText="1"/>
      <protection locked="0"/>
    </xf>
    <xf numFmtId="0" fontId="9" fillId="2" borderId="6" xfId="3" applyNumberFormat="1" applyFont="1" applyFill="1" applyBorder="1" applyAlignment="1" applyProtection="1">
      <alignment horizontal="center" vertical="top" wrapText="1"/>
      <protection locked="0"/>
    </xf>
    <xf numFmtId="0" fontId="0" fillId="3" borderId="26" xfId="3" applyNumberFormat="1" applyFont="1" applyFill="1" applyBorder="1" applyAlignment="1" applyProtection="1">
      <protection hidden="1"/>
    </xf>
    <xf numFmtId="0" fontId="0" fillId="3" borderId="19" xfId="3" applyNumberFormat="1" applyFont="1" applyFill="1" applyBorder="1" applyAlignment="1" applyProtection="1">
      <protection hidden="1"/>
    </xf>
    <xf numFmtId="0" fontId="0" fillId="3" borderId="18" xfId="3" applyNumberFormat="1" applyFont="1" applyFill="1" applyBorder="1" applyAlignment="1" applyProtection="1">
      <protection hidden="1"/>
    </xf>
    <xf numFmtId="0" fontId="28" fillId="0" borderId="7" xfId="3" applyNumberFormat="1" applyFont="1" applyFill="1" applyBorder="1" applyAlignment="1" applyProtection="1">
      <alignment horizontal="center" vertical="center" wrapText="1"/>
      <protection locked="0"/>
    </xf>
    <xf numFmtId="0" fontId="28" fillId="0" borderId="6" xfId="3" applyNumberFormat="1" applyFont="1" applyBorder="1" applyAlignment="1" applyProtection="1">
      <alignment horizontal="center"/>
      <protection locked="0"/>
    </xf>
    <xf numFmtId="0" fontId="4" fillId="3" borderId="3" xfId="3" applyNumberFormat="1" applyFont="1" applyFill="1" applyBorder="1" applyAlignment="1" applyProtection="1">
      <alignment horizontal="center" vertical="center" wrapText="1"/>
      <protection hidden="1"/>
    </xf>
    <xf numFmtId="0" fontId="12" fillId="3" borderId="7" xfId="3" applyNumberFormat="1" applyFont="1" applyFill="1" applyBorder="1" applyAlignment="1" applyProtection="1">
      <alignment horizontal="center" vertical="center"/>
      <protection hidden="1"/>
    </xf>
    <xf numFmtId="0" fontId="12" fillId="3" borderId="16" xfId="3" applyNumberFormat="1" applyFont="1" applyFill="1" applyBorder="1" applyAlignment="1" applyProtection="1">
      <alignment horizontal="center" vertical="center"/>
      <protection hidden="1"/>
    </xf>
    <xf numFmtId="0" fontId="12" fillId="3" borderId="26" xfId="3" applyNumberFormat="1" applyFont="1" applyFill="1" applyBorder="1" applyAlignment="1" applyProtection="1">
      <alignment horizontal="center" vertical="center"/>
      <protection hidden="1"/>
    </xf>
    <xf numFmtId="0" fontId="12" fillId="3" borderId="19" xfId="3" applyNumberFormat="1" applyFont="1" applyFill="1" applyBorder="1" applyAlignment="1" applyProtection="1">
      <alignment horizontal="center" vertical="center"/>
      <protection hidden="1"/>
    </xf>
    <xf numFmtId="0" fontId="9" fillId="3" borderId="16" xfId="3" applyNumberFormat="1" applyFont="1" applyFill="1" applyBorder="1" applyAlignment="1" applyProtection="1">
      <alignment horizontal="center" vertical="top" wrapText="1"/>
      <protection hidden="1"/>
    </xf>
    <xf numFmtId="0" fontId="9" fillId="3" borderId="6" xfId="3" applyNumberFormat="1" applyFont="1" applyFill="1" applyBorder="1" applyAlignment="1" applyProtection="1">
      <alignment horizontal="center" vertical="top" wrapText="1"/>
      <protection hidden="1"/>
    </xf>
    <xf numFmtId="0" fontId="28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28" fillId="0" borderId="1" xfId="3" applyNumberFormat="1" applyFont="1" applyBorder="1" applyAlignment="1" applyProtection="1">
      <alignment horizontal="center"/>
      <protection locked="0"/>
    </xf>
    <xf numFmtId="0" fontId="4" fillId="3" borderId="1" xfId="3" applyNumberFormat="1" applyFont="1" applyFill="1" applyBorder="1" applyAlignment="1" applyProtection="1">
      <alignment horizontal="center" vertical="center"/>
      <protection hidden="1"/>
    </xf>
    <xf numFmtId="0" fontId="9" fillId="3" borderId="7" xfId="3" applyNumberFormat="1" applyFont="1" applyFill="1" applyBorder="1" applyAlignment="1" applyProtection="1">
      <alignment horizontal="center" vertical="top" wrapText="1"/>
      <protection hidden="1"/>
    </xf>
    <xf numFmtId="0" fontId="22" fillId="3" borderId="2" xfId="3" applyNumberFormat="1" applyFont="1" applyFill="1" applyBorder="1" applyAlignment="1" applyProtection="1">
      <alignment horizontal="justify" vertical="center" wrapText="1"/>
      <protection hidden="1"/>
    </xf>
    <xf numFmtId="0" fontId="22" fillId="3" borderId="3" xfId="3" applyNumberFormat="1" applyFont="1" applyFill="1" applyBorder="1" applyAlignment="1" applyProtection="1">
      <alignment horizontal="justify" vertical="center" wrapText="1"/>
      <protection hidden="1"/>
    </xf>
    <xf numFmtId="0" fontId="22" fillId="3" borderId="4" xfId="3" applyNumberFormat="1" applyFont="1" applyFill="1" applyBorder="1" applyAlignment="1" applyProtection="1">
      <alignment horizontal="justify" vertical="center" wrapText="1"/>
      <protection hidden="1"/>
    </xf>
    <xf numFmtId="164" fontId="11" fillId="4" borderId="2" xfId="3" applyNumberFormat="1" applyFont="1" applyFill="1" applyBorder="1" applyAlignment="1" applyProtection="1">
      <alignment horizontal="center" vertical="center" wrapText="1"/>
      <protection hidden="1"/>
    </xf>
    <xf numFmtId="164" fontId="11" fillId="4" borderId="4" xfId="3" applyNumberFormat="1" applyFont="1" applyFill="1" applyBorder="1" applyAlignment="1" applyProtection="1">
      <alignment horizontal="center" vertical="center" wrapText="1"/>
      <protection hidden="1"/>
    </xf>
    <xf numFmtId="0" fontId="36" fillId="3" borderId="0" xfId="3" applyNumberFormat="1" applyFont="1" applyFill="1" applyBorder="1" applyAlignment="1" applyProtection="1">
      <alignment horizontal="center" vertical="center" wrapText="1"/>
      <protection hidden="1"/>
    </xf>
    <xf numFmtId="0" fontId="9" fillId="0" borderId="2" xfId="3" applyNumberFormat="1" applyFont="1" applyFill="1" applyBorder="1" applyAlignment="1" applyProtection="1">
      <alignment horizontal="left" vertical="center" wrapText="1"/>
      <protection locked="0"/>
    </xf>
    <xf numFmtId="0" fontId="9" fillId="0" borderId="3" xfId="3" applyNumberFormat="1" applyFont="1" applyFill="1" applyBorder="1" applyAlignment="1" applyProtection="1">
      <alignment horizontal="left" vertical="center" wrapText="1"/>
      <protection locked="0"/>
    </xf>
    <xf numFmtId="0" fontId="9" fillId="0" borderId="4" xfId="3" applyNumberFormat="1" applyFont="1" applyFill="1" applyBorder="1" applyAlignment="1" applyProtection="1">
      <alignment horizontal="left" vertical="center" wrapText="1"/>
      <protection locked="0"/>
    </xf>
    <xf numFmtId="0" fontId="2" fillId="5" borderId="3" xfId="3" applyNumberFormat="1" applyFont="1" applyFill="1" applyBorder="1" applyAlignment="1" applyProtection="1">
      <alignment horizontal="center" vertical="center" wrapText="1"/>
      <protection hidden="1"/>
    </xf>
    <xf numFmtId="0" fontId="3" fillId="5" borderId="16" xfId="3" applyNumberFormat="1" applyFont="1" applyFill="1" applyBorder="1" applyAlignment="1" applyProtection="1">
      <alignment horizontal="center" vertical="center" wrapText="1"/>
      <protection hidden="1"/>
    </xf>
    <xf numFmtId="0" fontId="4" fillId="3" borderId="2" xfId="3" applyNumberFormat="1" applyFont="1" applyFill="1" applyBorder="1" applyAlignment="1" applyProtection="1">
      <alignment horizontal="center" vertical="justify"/>
      <protection hidden="1"/>
    </xf>
    <xf numFmtId="0" fontId="4" fillId="3" borderId="3" xfId="3" applyNumberFormat="1" applyFont="1" applyFill="1" applyBorder="1" applyAlignment="1" applyProtection="1">
      <alignment horizontal="center" vertical="justify"/>
      <protection hidden="1"/>
    </xf>
    <xf numFmtId="0" fontId="4" fillId="3" borderId="4" xfId="3" applyNumberFormat="1" applyFont="1" applyFill="1" applyBorder="1" applyAlignment="1" applyProtection="1">
      <alignment horizontal="center" vertical="justify"/>
      <protection hidden="1"/>
    </xf>
    <xf numFmtId="2" fontId="12" fillId="4" borderId="2" xfId="3" applyNumberFormat="1" applyFont="1" applyFill="1" applyBorder="1" applyAlignment="1" applyProtection="1">
      <alignment horizontal="center" vertical="center" wrapText="1"/>
      <protection hidden="1"/>
    </xf>
    <xf numFmtId="0" fontId="12" fillId="4" borderId="4" xfId="3" applyNumberFormat="1" applyFont="1" applyFill="1" applyBorder="1" applyAlignment="1" applyProtection="1">
      <alignment horizontal="center" vertical="center" wrapText="1"/>
      <protection hidden="1"/>
    </xf>
    <xf numFmtId="164" fontId="2" fillId="4" borderId="2" xfId="3" applyNumberFormat="1" applyFont="1" applyFill="1" applyBorder="1" applyAlignment="1" applyProtection="1">
      <alignment horizontal="center" vertical="center" wrapText="1"/>
      <protection hidden="1"/>
    </xf>
    <xf numFmtId="164" fontId="2" fillId="4" borderId="4" xfId="3" applyNumberFormat="1" applyFont="1" applyFill="1" applyBorder="1" applyAlignment="1" applyProtection="1">
      <alignment horizontal="center" vertical="center" wrapText="1"/>
      <protection hidden="1"/>
    </xf>
    <xf numFmtId="0" fontId="28" fillId="3" borderId="0" xfId="3" applyNumberFormat="1" applyFont="1" applyFill="1" applyBorder="1" applyAlignment="1" applyProtection="1">
      <alignment horizontal="center" vertical="center"/>
      <protection hidden="1"/>
    </xf>
    <xf numFmtId="0" fontId="28" fillId="3" borderId="10" xfId="3" applyNumberFormat="1" applyFont="1" applyFill="1" applyBorder="1" applyAlignment="1" applyProtection="1">
      <alignment horizontal="center" vertical="center"/>
      <protection hidden="1"/>
    </xf>
    <xf numFmtId="0" fontId="8" fillId="3" borderId="22" xfId="3" applyNumberFormat="1" applyFont="1" applyFill="1" applyBorder="1" applyAlignment="1" applyProtection="1">
      <alignment horizontal="center" vertical="center"/>
      <protection hidden="1"/>
    </xf>
    <xf numFmtId="0" fontId="8" fillId="3" borderId="0" xfId="3" applyNumberFormat="1" applyFont="1" applyFill="1" applyBorder="1" applyAlignment="1" applyProtection="1">
      <alignment horizontal="center" vertical="center"/>
      <protection hidden="1"/>
    </xf>
    <xf numFmtId="0" fontId="28" fillId="3" borderId="0" xfId="3" applyNumberFormat="1" applyFont="1" applyFill="1" applyBorder="1" applyAlignment="1" applyProtection="1">
      <alignment horizontal="center" vertical="center" wrapText="1"/>
      <protection hidden="1"/>
    </xf>
    <xf numFmtId="0" fontId="28" fillId="3" borderId="10" xfId="3" applyNumberFormat="1" applyFont="1" applyFill="1" applyBorder="1" applyAlignment="1" applyProtection="1">
      <alignment horizontal="center" vertical="center" wrapText="1"/>
      <protection hidden="1"/>
    </xf>
    <xf numFmtId="0" fontId="26" fillId="3" borderId="0" xfId="3" applyNumberFormat="1" applyFont="1" applyFill="1" applyBorder="1" applyAlignment="1" applyProtection="1">
      <alignment horizontal="center"/>
      <protection hidden="1"/>
    </xf>
    <xf numFmtId="0" fontId="9" fillId="5" borderId="16" xfId="3" applyNumberFormat="1" applyFont="1" applyFill="1" applyBorder="1" applyAlignment="1" applyProtection="1">
      <alignment horizontal="center" vertical="center" wrapText="1"/>
      <protection hidden="1"/>
    </xf>
    <xf numFmtId="0" fontId="0" fillId="7" borderId="19" xfId="3" applyNumberFormat="1" applyFont="1" applyFill="1" applyBorder="1" applyAlignment="1" applyProtection="1">
      <protection locked="0"/>
    </xf>
    <xf numFmtId="0" fontId="9" fillId="5" borderId="16" xfId="3" applyNumberFormat="1" applyFont="1" applyFill="1" applyBorder="1" applyAlignment="1" applyProtection="1">
      <alignment horizontal="center" wrapText="1"/>
      <protection hidden="1"/>
    </xf>
    <xf numFmtId="2" fontId="2" fillId="4" borderId="2" xfId="3" applyNumberFormat="1" applyFont="1" applyFill="1" applyBorder="1" applyAlignment="1" applyProtection="1">
      <alignment horizontal="center" vertical="center" wrapText="1"/>
      <protection hidden="1"/>
    </xf>
    <xf numFmtId="2" fontId="2" fillId="4" borderId="4" xfId="3" applyNumberFormat="1" applyFont="1" applyFill="1" applyBorder="1" applyAlignment="1" applyProtection="1">
      <alignment horizontal="center" vertical="center" wrapText="1"/>
      <protection hidden="1"/>
    </xf>
    <xf numFmtId="0" fontId="12" fillId="4" borderId="2" xfId="3" applyNumberFormat="1" applyFont="1" applyFill="1" applyBorder="1" applyAlignment="1" applyProtection="1">
      <alignment horizontal="center" vertical="center" wrapText="1"/>
      <protection hidden="1"/>
    </xf>
    <xf numFmtId="0" fontId="4" fillId="4" borderId="2" xfId="3" applyNumberFormat="1" applyFont="1" applyFill="1" applyBorder="1" applyAlignment="1" applyProtection="1">
      <alignment horizontal="center" vertical="center" wrapText="1"/>
      <protection hidden="1"/>
    </xf>
    <xf numFmtId="0" fontId="4" fillId="4" borderId="4" xfId="3" applyNumberFormat="1" applyFont="1" applyFill="1" applyBorder="1" applyAlignment="1" applyProtection="1">
      <alignment horizontal="center" vertical="center" wrapText="1"/>
      <protection hidden="1"/>
    </xf>
    <xf numFmtId="0" fontId="9" fillId="3" borderId="7" xfId="3" applyNumberFormat="1" applyFont="1" applyFill="1" applyBorder="1" applyAlignment="1" applyProtection="1">
      <alignment horizontal="center" vertical="top"/>
      <protection hidden="1"/>
    </xf>
    <xf numFmtId="0" fontId="9" fillId="3" borderId="16" xfId="3" applyNumberFormat="1" applyFont="1" applyFill="1" applyBorder="1" applyAlignment="1" applyProtection="1">
      <alignment horizontal="center" vertical="top"/>
      <protection hidden="1"/>
    </xf>
    <xf numFmtId="0" fontId="9" fillId="3" borderId="6" xfId="3" applyNumberFormat="1" applyFont="1" applyFill="1" applyBorder="1" applyAlignment="1" applyProtection="1">
      <alignment horizontal="center" vertical="top"/>
      <protection hidden="1"/>
    </xf>
    <xf numFmtId="168" fontId="2" fillId="3" borderId="19" xfId="3" applyNumberFormat="1" applyFont="1" applyFill="1" applyBorder="1" applyAlignment="1" applyProtection="1">
      <alignment horizontal="center" wrapText="1"/>
      <protection hidden="1"/>
    </xf>
    <xf numFmtId="168" fontId="2" fillId="3" borderId="18" xfId="3" applyNumberFormat="1" applyFont="1" applyFill="1" applyBorder="1" applyAlignment="1" applyProtection="1">
      <alignment horizontal="center" wrapText="1"/>
      <protection hidden="1"/>
    </xf>
    <xf numFmtId="168" fontId="9" fillId="3" borderId="16" xfId="3" applyNumberFormat="1" applyFont="1" applyFill="1" applyBorder="1" applyAlignment="1" applyProtection="1">
      <alignment horizontal="center" vertical="top" wrapText="1"/>
      <protection hidden="1"/>
    </xf>
    <xf numFmtId="168" fontId="9" fillId="3" borderId="6" xfId="3" applyNumberFormat="1" applyFont="1" applyFill="1" applyBorder="1" applyAlignment="1" applyProtection="1">
      <alignment horizontal="center" vertical="top" wrapText="1"/>
      <protection hidden="1"/>
    </xf>
    <xf numFmtId="0" fontId="28" fillId="0" borderId="19" xfId="3" applyNumberFormat="1" applyFont="1" applyFill="1" applyBorder="1" applyAlignment="1" applyProtection="1">
      <alignment horizontal="center" vertical="center"/>
      <protection hidden="1"/>
    </xf>
    <xf numFmtId="0" fontId="9" fillId="5" borderId="16" xfId="3" applyNumberFormat="1" applyFont="1" applyFill="1" applyBorder="1" applyAlignment="1" applyProtection="1">
      <alignment horizontal="center"/>
      <protection hidden="1"/>
    </xf>
    <xf numFmtId="0" fontId="9" fillId="5" borderId="16" xfId="3" applyNumberFormat="1" applyFont="1" applyFill="1" applyBorder="1" applyAlignment="1" applyProtection="1">
      <alignment horizontal="center" vertical="top" wrapText="1"/>
      <protection hidden="1"/>
    </xf>
    <xf numFmtId="0" fontId="9" fillId="5" borderId="0" xfId="3" applyNumberFormat="1" applyFont="1" applyFill="1" applyBorder="1" applyAlignment="1" applyProtection="1">
      <alignment horizontal="center" vertical="top" wrapText="1"/>
      <protection hidden="1"/>
    </xf>
    <xf numFmtId="0" fontId="0" fillId="7" borderId="19" xfId="3" applyNumberFormat="1" applyFont="1" applyFill="1" applyBorder="1" applyAlignment="1" applyProtection="1">
      <alignment horizontal="center"/>
      <protection locked="0"/>
    </xf>
    <xf numFmtId="0" fontId="42" fillId="2" borderId="0" xfId="3" applyNumberFormat="1" applyFont="1" applyFill="1" applyBorder="1" applyAlignment="1" applyProtection="1">
      <alignment horizontal="center" vertical="center" wrapText="1"/>
      <protection hidden="1"/>
    </xf>
    <xf numFmtId="0" fontId="42" fillId="0" borderId="0" xfId="3" applyNumberFormat="1" applyFont="1" applyFill="1" applyBorder="1" applyAlignment="1" applyProtection="1">
      <alignment horizontal="center" vertical="center"/>
      <protection hidden="1"/>
    </xf>
    <xf numFmtId="0" fontId="43" fillId="2" borderId="0" xfId="3" applyNumberFormat="1" applyFont="1" applyFill="1" applyBorder="1" applyAlignment="1" applyProtection="1">
      <alignment horizontal="center"/>
      <protection hidden="1"/>
    </xf>
    <xf numFmtId="0" fontId="42" fillId="2" borderId="0" xfId="3" applyNumberFormat="1" applyFont="1" applyFill="1" applyBorder="1" applyAlignment="1" applyProtection="1">
      <alignment horizontal="center"/>
      <protection hidden="1"/>
    </xf>
    <xf numFmtId="0" fontId="43" fillId="2" borderId="0" xfId="3" applyNumberFormat="1" applyFont="1" applyFill="1" applyBorder="1" applyAlignment="1" applyProtection="1">
      <alignment horizontal="center" vertical="center" wrapText="1"/>
      <protection hidden="1"/>
    </xf>
    <xf numFmtId="0" fontId="45" fillId="2" borderId="0" xfId="3" applyNumberFormat="1" applyFont="1" applyFill="1" applyBorder="1" applyAlignment="1" applyProtection="1">
      <alignment horizontal="center" vertical="center"/>
      <protection hidden="1"/>
    </xf>
    <xf numFmtId="0" fontId="44" fillId="2" borderId="0" xfId="3" applyNumberFormat="1" applyFont="1" applyFill="1" applyBorder="1" applyAlignment="1" applyProtection="1">
      <alignment horizontal="center" vertical="center"/>
      <protection hidden="1"/>
    </xf>
    <xf numFmtId="164" fontId="42" fillId="2" borderId="0" xfId="3" applyNumberFormat="1" applyFont="1" applyFill="1" applyBorder="1" applyAlignment="1" applyProtection="1">
      <alignment horizontal="center" vertical="center" wrapText="1"/>
      <protection hidden="1"/>
    </xf>
    <xf numFmtId="164" fontId="43" fillId="2" borderId="0" xfId="3" applyNumberFormat="1" applyFont="1" applyFill="1" applyBorder="1" applyAlignment="1" applyProtection="1">
      <alignment horizontal="center" vertical="center" wrapText="1"/>
      <protection hidden="1"/>
    </xf>
  </cellXfs>
  <cellStyles count="4">
    <cellStyle name="Custom - Modelo8" xfId="3"/>
    <cellStyle name="Euro" xfId="1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Configuraci&#243;n%20local/Archivos%20temporales%20de%20Internet/Content.IE5/RQCCIC70/Evaluacion%20Anual%20DG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as Individuales"/>
      <sheetName val="ACT.EXT."/>
      <sheetName val="eap-SUPERIOR"/>
      <sheetName val="eap-SUP-DESARROLLO"/>
      <sheetName val="eap-Otro Factor a Evaluar"/>
      <sheetName val="eap-JEFE"/>
      <sheetName val="Metas Instit- Colect"/>
      <sheetName val="eap-AUTO"/>
      <sheetName val="APOR.DEST."/>
      <sheetName val="Resumen personal"/>
      <sheetName val="tablas de calculo"/>
    </sheetNames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IU149"/>
  <sheetViews>
    <sheetView showGridLines="0" tabSelected="1" zoomScale="85" zoomScaleNormal="85" zoomScaleSheetLayoutView="50" workbookViewId="0">
      <selection activeCell="B10" sqref="B10:F10"/>
    </sheetView>
  </sheetViews>
  <sheetFormatPr baseColWidth="10" defaultColWidth="0" defaultRowHeight="12.75" zeroHeight="1" x14ac:dyDescent="0.2"/>
  <cols>
    <col min="1" max="1" width="1.7109375" style="28" customWidth="1"/>
    <col min="2" max="2" width="16" style="1" customWidth="1"/>
    <col min="3" max="3" width="7.5703125" style="1" customWidth="1"/>
    <col min="4" max="4" width="14.140625" style="1" customWidth="1"/>
    <col min="5" max="5" width="17.85546875" style="1" customWidth="1"/>
    <col min="6" max="6" width="7.7109375" style="1" customWidth="1"/>
    <col min="7" max="8" width="24.7109375" style="1" customWidth="1"/>
    <col min="9" max="9" width="28.140625" style="1" customWidth="1"/>
    <col min="10" max="10" width="24.7109375" style="1" customWidth="1"/>
    <col min="11" max="11" width="17.28515625" style="1" customWidth="1"/>
    <col min="12" max="12" width="1.7109375" style="28" customWidth="1"/>
    <col min="13" max="255" width="11.42578125" style="28" hidden="1" customWidth="1"/>
    <col min="256" max="16384" width="2.7109375" style="28" hidden="1"/>
  </cols>
  <sheetData>
    <row r="1" spans="1:62" ht="21" customHeight="1" x14ac:dyDescent="0.2">
      <c r="A1" s="87"/>
      <c r="B1" s="420" t="s">
        <v>306</v>
      </c>
      <c r="C1" s="421"/>
      <c r="D1" s="421"/>
      <c r="E1" s="421"/>
      <c r="F1" s="421"/>
      <c r="G1" s="421"/>
      <c r="H1" s="421"/>
      <c r="I1" s="421"/>
      <c r="J1" s="421"/>
      <c r="K1" s="422"/>
      <c r="L1" s="87"/>
    </row>
    <row r="2" spans="1:62" s="30" customFormat="1" ht="24.75" customHeight="1" x14ac:dyDescent="0.2">
      <c r="A2" s="236"/>
      <c r="B2" s="452" t="s">
        <v>284</v>
      </c>
      <c r="C2" s="453"/>
      <c r="D2" s="453"/>
      <c r="E2" s="453"/>
      <c r="F2" s="453"/>
      <c r="G2" s="453"/>
      <c r="H2" s="453"/>
      <c r="I2" s="453"/>
      <c r="J2" s="453"/>
      <c r="K2" s="454"/>
      <c r="L2" s="92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</row>
    <row r="3" spans="1:62" s="30" customFormat="1" ht="2.4500000000000002" customHeight="1" x14ac:dyDescent="0.2">
      <c r="A3" s="89"/>
      <c r="B3" s="91"/>
      <c r="C3" s="91"/>
      <c r="D3" s="91"/>
      <c r="E3" s="91"/>
      <c r="F3" s="91"/>
      <c r="G3" s="91"/>
      <c r="H3" s="91"/>
      <c r="I3" s="91"/>
      <c r="J3" s="91"/>
      <c r="K3" s="91"/>
      <c r="L3" s="92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</row>
    <row r="4" spans="1:62" s="30" customFormat="1" ht="35.25" customHeight="1" x14ac:dyDescent="0.2">
      <c r="A4" s="89"/>
      <c r="B4" s="468"/>
      <c r="C4" s="469"/>
      <c r="D4" s="469"/>
      <c r="E4" s="470"/>
      <c r="F4" s="237"/>
      <c r="G4" s="245"/>
      <c r="H4" s="237"/>
      <c r="I4" s="245"/>
      <c r="J4" s="237"/>
      <c r="K4" s="246"/>
      <c r="L4" s="92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</row>
    <row r="5" spans="1:62" s="30" customFormat="1" ht="10.5" customHeight="1" x14ac:dyDescent="0.2">
      <c r="A5" s="89"/>
      <c r="B5" s="444" t="s">
        <v>216</v>
      </c>
      <c r="C5" s="445"/>
      <c r="D5" s="445"/>
      <c r="E5" s="445"/>
      <c r="F5" s="238"/>
      <c r="G5" s="120" t="s">
        <v>217</v>
      </c>
      <c r="H5" s="238"/>
      <c r="I5" s="120" t="s">
        <v>218</v>
      </c>
      <c r="J5" s="238"/>
      <c r="K5" s="121" t="s">
        <v>219</v>
      </c>
      <c r="L5" s="92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</row>
    <row r="6" spans="1:62" s="30" customFormat="1" ht="31.5" customHeight="1" x14ac:dyDescent="0.2">
      <c r="A6" s="89"/>
      <c r="B6" s="492"/>
      <c r="C6" s="493"/>
      <c r="D6" s="493"/>
      <c r="E6" s="493"/>
      <c r="F6" s="493"/>
      <c r="G6" s="238"/>
      <c r="H6" s="449"/>
      <c r="I6" s="449"/>
      <c r="J6" s="449"/>
      <c r="K6" s="491"/>
      <c r="L6" s="92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</row>
    <row r="7" spans="1:62" s="30" customFormat="1" ht="10.5" customHeight="1" x14ac:dyDescent="0.2">
      <c r="A7" s="89"/>
      <c r="B7" s="446" t="s">
        <v>220</v>
      </c>
      <c r="C7" s="447"/>
      <c r="D7" s="447"/>
      <c r="E7" s="447"/>
      <c r="F7" s="238"/>
      <c r="G7" s="308"/>
      <c r="H7" s="489" t="s">
        <v>285</v>
      </c>
      <c r="I7" s="489"/>
      <c r="J7" s="489"/>
      <c r="K7" s="490"/>
      <c r="L7" s="87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</row>
    <row r="8" spans="1:62" s="30" customFormat="1" ht="30" customHeight="1" x14ac:dyDescent="0.2">
      <c r="A8" s="89"/>
      <c r="B8" s="448"/>
      <c r="C8" s="449"/>
      <c r="D8" s="449"/>
      <c r="E8" s="449"/>
      <c r="F8" s="449"/>
      <c r="G8" s="238"/>
      <c r="H8" s="449"/>
      <c r="I8" s="449"/>
      <c r="J8" s="449"/>
      <c r="K8" s="491"/>
      <c r="L8" s="92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</row>
    <row r="9" spans="1:62" s="30" customFormat="1" ht="10.5" customHeight="1" x14ac:dyDescent="0.2">
      <c r="A9" s="89"/>
      <c r="B9" s="494" t="s">
        <v>221</v>
      </c>
      <c r="C9" s="489"/>
      <c r="D9" s="489"/>
      <c r="E9" s="489"/>
      <c r="F9" s="489"/>
      <c r="G9" s="308"/>
      <c r="H9" s="489" t="s">
        <v>251</v>
      </c>
      <c r="I9" s="489"/>
      <c r="J9" s="489"/>
      <c r="K9" s="490"/>
      <c r="L9" s="92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</row>
    <row r="10" spans="1:62" s="30" customFormat="1" ht="30" customHeight="1" x14ac:dyDescent="0.2">
      <c r="A10" s="89"/>
      <c r="B10" s="448"/>
      <c r="C10" s="449"/>
      <c r="D10" s="449"/>
      <c r="E10" s="449"/>
      <c r="F10" s="449"/>
      <c r="G10" s="238"/>
      <c r="H10" s="487"/>
      <c r="I10" s="487"/>
      <c r="J10" s="487"/>
      <c r="K10" s="488"/>
      <c r="L10" s="92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</row>
    <row r="11" spans="1:62" s="30" customFormat="1" ht="10.5" customHeight="1" x14ac:dyDescent="0.2">
      <c r="A11" s="89"/>
      <c r="B11" s="450" t="s">
        <v>286</v>
      </c>
      <c r="C11" s="451"/>
      <c r="D11" s="451"/>
      <c r="E11" s="451"/>
      <c r="F11" s="451"/>
      <c r="G11" s="309"/>
      <c r="H11" s="451" t="s">
        <v>222</v>
      </c>
      <c r="I11" s="451"/>
      <c r="J11" s="451"/>
      <c r="K11" s="486"/>
      <c r="L11" s="92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</row>
    <row r="12" spans="1:62" ht="2.4500000000000002" customHeight="1" x14ac:dyDescent="0.2">
      <c r="A12" s="87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7"/>
    </row>
    <row r="13" spans="1:62" ht="24" customHeight="1" x14ac:dyDescent="0.2">
      <c r="A13" s="87"/>
      <c r="B13" s="426" t="s">
        <v>225</v>
      </c>
      <c r="C13" s="427"/>
      <c r="D13" s="427"/>
      <c r="E13" s="427"/>
      <c r="F13" s="428"/>
      <c r="G13" s="455" t="s">
        <v>17</v>
      </c>
      <c r="H13" s="456"/>
      <c r="I13" s="456"/>
      <c r="J13" s="456"/>
      <c r="K13" s="457"/>
      <c r="L13" s="118"/>
    </row>
    <row r="14" spans="1:62" s="30" customFormat="1" ht="30" customHeight="1" x14ac:dyDescent="0.2">
      <c r="A14" s="89"/>
      <c r="B14" s="429"/>
      <c r="C14" s="430"/>
      <c r="D14" s="430"/>
      <c r="E14" s="430"/>
      <c r="F14" s="431"/>
      <c r="G14" s="51" t="s">
        <v>280</v>
      </c>
      <c r="H14" s="51" t="s">
        <v>281</v>
      </c>
      <c r="I14" s="51" t="s">
        <v>282</v>
      </c>
      <c r="J14" s="51" t="s">
        <v>283</v>
      </c>
      <c r="K14" s="466" t="s">
        <v>71</v>
      </c>
      <c r="L14" s="89"/>
    </row>
    <row r="15" spans="1:62" ht="106.5" customHeight="1" x14ac:dyDescent="0.2">
      <c r="A15" s="87"/>
      <c r="B15" s="402"/>
      <c r="C15" s="403"/>
      <c r="D15" s="403"/>
      <c r="E15" s="403"/>
      <c r="F15" s="404"/>
      <c r="G15" s="52" t="s">
        <v>223</v>
      </c>
      <c r="H15" s="400"/>
      <c r="I15" s="400"/>
      <c r="J15" s="400"/>
      <c r="K15" s="467"/>
      <c r="L15" s="119"/>
    </row>
    <row r="16" spans="1:62" ht="27" customHeight="1" x14ac:dyDescent="0.2">
      <c r="A16" s="87"/>
      <c r="B16" s="423" t="s">
        <v>15</v>
      </c>
      <c r="C16" s="424"/>
      <c r="D16" s="33"/>
      <c r="E16" s="22" t="s">
        <v>16</v>
      </c>
      <c r="F16" s="32"/>
      <c r="G16" s="23"/>
      <c r="H16" s="23"/>
      <c r="I16" s="23"/>
      <c r="J16" s="23"/>
      <c r="K16" s="23"/>
      <c r="L16" s="87"/>
    </row>
    <row r="17" spans="1:12" ht="24.95" customHeight="1" x14ac:dyDescent="0.2">
      <c r="A17" s="87"/>
      <c r="B17" s="426" t="s">
        <v>224</v>
      </c>
      <c r="C17" s="427"/>
      <c r="D17" s="427"/>
      <c r="E17" s="427"/>
      <c r="F17" s="428"/>
      <c r="G17" s="432" t="s">
        <v>17</v>
      </c>
      <c r="H17" s="433"/>
      <c r="I17" s="433"/>
      <c r="J17" s="433"/>
      <c r="K17" s="434"/>
      <c r="L17" s="87"/>
    </row>
    <row r="18" spans="1:12" s="30" customFormat="1" ht="24.95" customHeight="1" x14ac:dyDescent="0.2">
      <c r="A18" s="89"/>
      <c r="B18" s="429"/>
      <c r="C18" s="430"/>
      <c r="D18" s="430"/>
      <c r="E18" s="430"/>
      <c r="F18" s="431"/>
      <c r="G18" s="51" t="s">
        <v>280</v>
      </c>
      <c r="H18" s="51" t="s">
        <v>281</v>
      </c>
      <c r="I18" s="51" t="s">
        <v>282</v>
      </c>
      <c r="J18" s="51" t="s">
        <v>283</v>
      </c>
      <c r="K18" s="405" t="s">
        <v>71</v>
      </c>
      <c r="L18" s="89"/>
    </row>
    <row r="19" spans="1:12" ht="107.25" customHeight="1" x14ac:dyDescent="0.2">
      <c r="A19" s="87"/>
      <c r="B19" s="402"/>
      <c r="C19" s="403"/>
      <c r="D19" s="403"/>
      <c r="E19" s="403"/>
      <c r="F19" s="404"/>
      <c r="G19" s="52" t="s">
        <v>223</v>
      </c>
      <c r="H19" s="400"/>
      <c r="I19" s="400"/>
      <c r="J19" s="400"/>
      <c r="K19" s="406"/>
      <c r="L19" s="87"/>
    </row>
    <row r="20" spans="1:12" ht="24.95" customHeight="1" x14ac:dyDescent="0.2">
      <c r="A20" s="87"/>
      <c r="B20" s="423" t="s">
        <v>15</v>
      </c>
      <c r="C20" s="424"/>
      <c r="D20" s="33"/>
      <c r="E20" s="22" t="s">
        <v>16</v>
      </c>
      <c r="F20" s="32"/>
      <c r="G20" s="23"/>
      <c r="H20" s="23"/>
      <c r="I20" s="23"/>
      <c r="J20" s="23"/>
      <c r="K20" s="83"/>
      <c r="L20" s="87"/>
    </row>
    <row r="21" spans="1:12" ht="24.95" customHeight="1" x14ac:dyDescent="0.2">
      <c r="A21" s="87"/>
      <c r="B21" s="426" t="s">
        <v>226</v>
      </c>
      <c r="C21" s="427"/>
      <c r="D21" s="427"/>
      <c r="E21" s="427"/>
      <c r="F21" s="428"/>
      <c r="G21" s="432" t="s">
        <v>17</v>
      </c>
      <c r="H21" s="433"/>
      <c r="I21" s="433"/>
      <c r="J21" s="433"/>
      <c r="K21" s="434"/>
      <c r="L21" s="87"/>
    </row>
    <row r="22" spans="1:12" s="30" customFormat="1" ht="30" customHeight="1" x14ac:dyDescent="0.2">
      <c r="A22" s="89"/>
      <c r="B22" s="429"/>
      <c r="C22" s="430"/>
      <c r="D22" s="430"/>
      <c r="E22" s="430"/>
      <c r="F22" s="431"/>
      <c r="G22" s="51" t="s">
        <v>280</v>
      </c>
      <c r="H22" s="51" t="s">
        <v>281</v>
      </c>
      <c r="I22" s="51" t="s">
        <v>282</v>
      </c>
      <c r="J22" s="51" t="s">
        <v>283</v>
      </c>
      <c r="K22" s="405" t="s">
        <v>71</v>
      </c>
      <c r="L22" s="89"/>
    </row>
    <row r="23" spans="1:12" ht="107.25" customHeight="1" x14ac:dyDescent="0.2">
      <c r="A23" s="87"/>
      <c r="B23" s="402"/>
      <c r="C23" s="403"/>
      <c r="D23" s="403"/>
      <c r="E23" s="403"/>
      <c r="F23" s="404"/>
      <c r="G23" s="52" t="s">
        <v>223</v>
      </c>
      <c r="H23" s="400"/>
      <c r="I23" s="400"/>
      <c r="J23" s="400"/>
      <c r="K23" s="406"/>
      <c r="L23" s="119"/>
    </row>
    <row r="24" spans="1:12" ht="24.95" customHeight="1" x14ac:dyDescent="0.2">
      <c r="A24" s="87"/>
      <c r="B24" s="423" t="s">
        <v>15</v>
      </c>
      <c r="C24" s="424"/>
      <c r="D24" s="33"/>
      <c r="E24" s="22" t="s">
        <v>16</v>
      </c>
      <c r="F24" s="32"/>
      <c r="G24" s="23"/>
      <c r="H24" s="23"/>
      <c r="I24" s="23"/>
      <c r="J24" s="23"/>
      <c r="K24" s="23"/>
      <c r="L24" s="87"/>
    </row>
    <row r="25" spans="1:12" ht="24.95" customHeight="1" x14ac:dyDescent="0.2">
      <c r="A25" s="87"/>
      <c r="B25" s="426" t="s">
        <v>227</v>
      </c>
      <c r="C25" s="427"/>
      <c r="D25" s="427"/>
      <c r="E25" s="427"/>
      <c r="F25" s="428"/>
      <c r="G25" s="432" t="s">
        <v>17</v>
      </c>
      <c r="H25" s="433"/>
      <c r="I25" s="433"/>
      <c r="J25" s="433"/>
      <c r="K25" s="434"/>
      <c r="L25" s="87"/>
    </row>
    <row r="26" spans="1:12" s="30" customFormat="1" ht="30" customHeight="1" x14ac:dyDescent="0.2">
      <c r="A26" s="89"/>
      <c r="B26" s="429"/>
      <c r="C26" s="430"/>
      <c r="D26" s="430"/>
      <c r="E26" s="430"/>
      <c r="F26" s="431"/>
      <c r="G26" s="51" t="s">
        <v>280</v>
      </c>
      <c r="H26" s="51" t="s">
        <v>281</v>
      </c>
      <c r="I26" s="51" t="s">
        <v>282</v>
      </c>
      <c r="J26" s="51" t="s">
        <v>283</v>
      </c>
      <c r="K26" s="405" t="s">
        <v>71</v>
      </c>
      <c r="L26" s="89"/>
    </row>
    <row r="27" spans="1:12" ht="107.25" customHeight="1" x14ac:dyDescent="0.2">
      <c r="A27" s="87"/>
      <c r="B27" s="402"/>
      <c r="C27" s="403"/>
      <c r="D27" s="403"/>
      <c r="E27" s="403"/>
      <c r="F27" s="404"/>
      <c r="G27" s="52" t="s">
        <v>223</v>
      </c>
      <c r="H27" s="400"/>
      <c r="I27" s="400"/>
      <c r="J27" s="400"/>
      <c r="K27" s="406"/>
      <c r="L27" s="87"/>
    </row>
    <row r="28" spans="1:12" ht="24.95" customHeight="1" x14ac:dyDescent="0.2">
      <c r="A28" s="87"/>
      <c r="B28" s="423" t="s">
        <v>15</v>
      </c>
      <c r="C28" s="424"/>
      <c r="D28" s="33"/>
      <c r="E28" s="22" t="s">
        <v>16</v>
      </c>
      <c r="F28" s="32"/>
      <c r="G28" s="23"/>
      <c r="H28" s="23"/>
      <c r="I28" s="23"/>
      <c r="J28" s="23"/>
      <c r="K28" s="83"/>
      <c r="L28" s="87"/>
    </row>
    <row r="29" spans="1:12" ht="24.95" customHeight="1" x14ac:dyDescent="0.2">
      <c r="A29" s="87"/>
      <c r="B29" s="426" t="s">
        <v>228</v>
      </c>
      <c r="C29" s="427"/>
      <c r="D29" s="427"/>
      <c r="E29" s="427"/>
      <c r="F29" s="428"/>
      <c r="G29" s="432" t="s">
        <v>17</v>
      </c>
      <c r="H29" s="433"/>
      <c r="I29" s="433"/>
      <c r="J29" s="433"/>
      <c r="K29" s="434"/>
      <c r="L29" s="87"/>
    </row>
    <row r="30" spans="1:12" s="30" customFormat="1" ht="30" customHeight="1" x14ac:dyDescent="0.2">
      <c r="A30" s="89"/>
      <c r="B30" s="429"/>
      <c r="C30" s="430"/>
      <c r="D30" s="430"/>
      <c r="E30" s="430"/>
      <c r="F30" s="431"/>
      <c r="G30" s="51" t="s">
        <v>280</v>
      </c>
      <c r="H30" s="51" t="s">
        <v>281</v>
      </c>
      <c r="I30" s="51" t="s">
        <v>282</v>
      </c>
      <c r="J30" s="51" t="s">
        <v>283</v>
      </c>
      <c r="K30" s="405" t="s">
        <v>71</v>
      </c>
      <c r="L30" s="89"/>
    </row>
    <row r="31" spans="1:12" ht="107.25" customHeight="1" x14ac:dyDescent="0.2">
      <c r="A31" s="87"/>
      <c r="B31" s="402"/>
      <c r="C31" s="403"/>
      <c r="D31" s="403"/>
      <c r="E31" s="403"/>
      <c r="F31" s="404"/>
      <c r="G31" s="52" t="s">
        <v>223</v>
      </c>
      <c r="H31" s="400"/>
      <c r="I31" s="400"/>
      <c r="J31" s="400"/>
      <c r="K31" s="406"/>
      <c r="L31" s="119"/>
    </row>
    <row r="32" spans="1:12" ht="24.95" customHeight="1" x14ac:dyDescent="0.2">
      <c r="A32" s="87"/>
      <c r="B32" s="423" t="s">
        <v>15</v>
      </c>
      <c r="C32" s="424"/>
      <c r="D32" s="33"/>
      <c r="E32" s="22" t="s">
        <v>16</v>
      </c>
      <c r="F32" s="32"/>
      <c r="G32" s="23"/>
      <c r="H32" s="23"/>
      <c r="I32" s="23"/>
      <c r="J32" s="23"/>
      <c r="K32" s="23"/>
      <c r="L32" s="87"/>
    </row>
    <row r="33" spans="1:12" ht="24.95" customHeight="1" x14ac:dyDescent="0.2">
      <c r="A33" s="87"/>
      <c r="B33" s="426" t="s">
        <v>261</v>
      </c>
      <c r="C33" s="427"/>
      <c r="D33" s="427"/>
      <c r="E33" s="427"/>
      <c r="F33" s="428"/>
      <c r="G33" s="432" t="s">
        <v>17</v>
      </c>
      <c r="H33" s="433"/>
      <c r="I33" s="433"/>
      <c r="J33" s="433"/>
      <c r="K33" s="434"/>
      <c r="L33" s="87"/>
    </row>
    <row r="34" spans="1:12" s="30" customFormat="1" ht="30" customHeight="1" x14ac:dyDescent="0.2">
      <c r="A34" s="89"/>
      <c r="B34" s="429"/>
      <c r="C34" s="430"/>
      <c r="D34" s="430"/>
      <c r="E34" s="430"/>
      <c r="F34" s="431"/>
      <c r="G34" s="51" t="s">
        <v>280</v>
      </c>
      <c r="H34" s="51" t="s">
        <v>281</v>
      </c>
      <c r="I34" s="51" t="s">
        <v>282</v>
      </c>
      <c r="J34" s="51" t="s">
        <v>283</v>
      </c>
      <c r="K34" s="405" t="s">
        <v>71</v>
      </c>
      <c r="L34" s="89"/>
    </row>
    <row r="35" spans="1:12" ht="107.25" customHeight="1" x14ac:dyDescent="0.2">
      <c r="A35" s="87"/>
      <c r="B35" s="402"/>
      <c r="C35" s="403"/>
      <c r="D35" s="403"/>
      <c r="E35" s="403"/>
      <c r="F35" s="404"/>
      <c r="G35" s="52" t="s">
        <v>223</v>
      </c>
      <c r="H35" s="401"/>
      <c r="I35" s="401"/>
      <c r="J35" s="401"/>
      <c r="K35" s="406"/>
      <c r="L35" s="119"/>
    </row>
    <row r="36" spans="1:12" ht="24.95" customHeight="1" x14ac:dyDescent="0.2">
      <c r="A36" s="87"/>
      <c r="B36" s="423" t="s">
        <v>15</v>
      </c>
      <c r="C36" s="424"/>
      <c r="D36" s="33"/>
      <c r="E36" s="22" t="s">
        <v>16</v>
      </c>
      <c r="F36" s="32"/>
      <c r="G36" s="24"/>
      <c r="H36" s="24"/>
      <c r="I36" s="24"/>
      <c r="J36" s="24"/>
      <c r="K36" s="23"/>
      <c r="L36" s="87"/>
    </row>
    <row r="37" spans="1:12" ht="24.95" customHeight="1" x14ac:dyDescent="0.2">
      <c r="A37" s="87"/>
      <c r="B37" s="426" t="s">
        <v>262</v>
      </c>
      <c r="C37" s="427"/>
      <c r="D37" s="427"/>
      <c r="E37" s="427"/>
      <c r="F37" s="428"/>
      <c r="G37" s="432" t="s">
        <v>17</v>
      </c>
      <c r="H37" s="433"/>
      <c r="I37" s="433"/>
      <c r="J37" s="433"/>
      <c r="K37" s="434"/>
      <c r="L37" s="87"/>
    </row>
    <row r="38" spans="1:12" s="30" customFormat="1" ht="30" customHeight="1" x14ac:dyDescent="0.2">
      <c r="A38" s="89"/>
      <c r="B38" s="429"/>
      <c r="C38" s="430"/>
      <c r="D38" s="430"/>
      <c r="E38" s="430"/>
      <c r="F38" s="431"/>
      <c r="G38" s="51" t="s">
        <v>280</v>
      </c>
      <c r="H38" s="51" t="s">
        <v>281</v>
      </c>
      <c r="I38" s="51" t="s">
        <v>282</v>
      </c>
      <c r="J38" s="51" t="s">
        <v>283</v>
      </c>
      <c r="K38" s="405" t="s">
        <v>71</v>
      </c>
      <c r="L38" s="89"/>
    </row>
    <row r="39" spans="1:12" ht="107.25" customHeight="1" x14ac:dyDescent="0.2">
      <c r="A39" s="87"/>
      <c r="B39" s="402"/>
      <c r="C39" s="403"/>
      <c r="D39" s="403"/>
      <c r="E39" s="403"/>
      <c r="F39" s="404"/>
      <c r="G39" s="52" t="s">
        <v>223</v>
      </c>
      <c r="H39" s="401"/>
      <c r="I39" s="401"/>
      <c r="J39" s="401"/>
      <c r="K39" s="406"/>
      <c r="L39" s="119"/>
    </row>
    <row r="40" spans="1:12" ht="24.95" customHeight="1" x14ac:dyDescent="0.2">
      <c r="A40" s="87"/>
      <c r="B40" s="423" t="s">
        <v>15</v>
      </c>
      <c r="C40" s="424"/>
      <c r="D40" s="33"/>
      <c r="E40" s="22" t="s">
        <v>16</v>
      </c>
      <c r="F40" s="32"/>
      <c r="G40" s="24"/>
      <c r="H40" s="24"/>
      <c r="I40" s="24"/>
      <c r="J40" s="24"/>
      <c r="K40" s="23"/>
      <c r="L40" s="87"/>
    </row>
    <row r="41" spans="1:12" ht="3" customHeight="1" x14ac:dyDescent="0.2">
      <c r="A41" s="87"/>
      <c r="B41" s="93"/>
      <c r="C41" s="94"/>
      <c r="D41" s="95"/>
      <c r="E41" s="96"/>
      <c r="F41" s="97"/>
      <c r="G41" s="98"/>
      <c r="H41" s="98"/>
      <c r="I41" s="98"/>
      <c r="J41" s="98"/>
      <c r="K41" s="88"/>
      <c r="L41" s="87"/>
    </row>
    <row r="42" spans="1:12" s="87" customFormat="1" ht="25.5" customHeight="1" x14ac:dyDescent="0.2">
      <c r="B42" s="99" t="s">
        <v>35</v>
      </c>
      <c r="C42" s="425">
        <f>'tablas de calculo'!AE1</f>
        <v>0</v>
      </c>
      <c r="D42" s="425"/>
      <c r="E42" s="310">
        <f>SUM(F16,F20,F24,F28,F32,F36,F40)</f>
        <v>0</v>
      </c>
      <c r="F42" s="408"/>
      <c r="G42" s="409"/>
      <c r="H42" s="410"/>
      <c r="I42" s="103"/>
      <c r="J42" s="103"/>
      <c r="K42" s="103"/>
    </row>
    <row r="43" spans="1:12" s="87" customFormat="1" ht="25.5" customHeight="1" x14ac:dyDescent="0.2">
      <c r="B43" s="99" t="s">
        <v>36</v>
      </c>
      <c r="C43" s="425">
        <f>'tablas de calculo'!AE2</f>
        <v>0</v>
      </c>
      <c r="D43" s="425"/>
      <c r="E43" s="104"/>
      <c r="F43" s="479"/>
      <c r="G43" s="480"/>
      <c r="H43" s="481"/>
      <c r="I43" s="103"/>
      <c r="J43" s="103"/>
      <c r="K43" s="103"/>
    </row>
    <row r="44" spans="1:12" s="87" customFormat="1" ht="25.5" customHeight="1" x14ac:dyDescent="0.2">
      <c r="B44" s="99" t="s">
        <v>37</v>
      </c>
      <c r="C44" s="425">
        <f>'tablas de calculo'!AE3</f>
        <v>0</v>
      </c>
      <c r="D44" s="425"/>
      <c r="E44" s="104"/>
      <c r="F44" s="479"/>
      <c r="G44" s="480"/>
      <c r="H44" s="481"/>
      <c r="I44" s="103"/>
      <c r="J44" s="103"/>
      <c r="K44" s="103"/>
    </row>
    <row r="45" spans="1:12" s="87" customFormat="1" ht="25.5" customHeight="1" x14ac:dyDescent="0.2">
      <c r="B45" s="99" t="s">
        <v>149</v>
      </c>
      <c r="C45" s="425">
        <f>'tablas de calculo'!AE4</f>
        <v>0</v>
      </c>
      <c r="D45" s="425"/>
      <c r="E45" s="104"/>
      <c r="F45" s="479"/>
      <c r="G45" s="480"/>
      <c r="H45" s="481"/>
      <c r="I45" s="103"/>
      <c r="J45" s="103"/>
      <c r="K45" s="103"/>
    </row>
    <row r="46" spans="1:12" s="87" customFormat="1" ht="25.5" customHeight="1" x14ac:dyDescent="0.2">
      <c r="B46" s="99" t="s">
        <v>150</v>
      </c>
      <c r="C46" s="425">
        <f>'tablas de calculo'!AE5</f>
        <v>0</v>
      </c>
      <c r="D46" s="425"/>
      <c r="E46" s="104"/>
      <c r="F46" s="411"/>
      <c r="G46" s="412"/>
      <c r="H46" s="413"/>
      <c r="I46" s="103"/>
      <c r="J46" s="103"/>
      <c r="K46" s="103"/>
    </row>
    <row r="47" spans="1:12" s="87" customFormat="1" ht="25.5" customHeight="1" x14ac:dyDescent="0.2">
      <c r="B47" s="99" t="s">
        <v>263</v>
      </c>
      <c r="C47" s="425">
        <f>'tablas de calculo'!AE6</f>
        <v>0</v>
      </c>
      <c r="D47" s="425"/>
      <c r="E47" s="105"/>
      <c r="F47" s="459" t="s">
        <v>229</v>
      </c>
      <c r="G47" s="459"/>
      <c r="H47" s="459"/>
      <c r="I47" s="103"/>
      <c r="J47" s="103"/>
      <c r="K47" s="103"/>
    </row>
    <row r="48" spans="1:12" s="84" customFormat="1" ht="25.5" customHeight="1" thickBot="1" x14ac:dyDescent="0.25">
      <c r="A48" s="100"/>
      <c r="B48" s="99" t="s">
        <v>264</v>
      </c>
      <c r="C48" s="483">
        <f>'tablas de calculo'!AE7</f>
        <v>0</v>
      </c>
      <c r="D48" s="483"/>
      <c r="E48" s="105"/>
      <c r="F48" s="408"/>
      <c r="G48" s="409"/>
      <c r="H48" s="410"/>
      <c r="I48" s="131"/>
      <c r="J48" s="460"/>
      <c r="K48" s="461"/>
      <c r="L48" s="462"/>
    </row>
    <row r="49" spans="1:12" s="84" customFormat="1" ht="36" customHeight="1" x14ac:dyDescent="0.2">
      <c r="A49" s="100"/>
      <c r="B49" s="101" t="s">
        <v>5</v>
      </c>
      <c r="C49" s="458" t="str">
        <f>'tablas de calculo'!AE10</f>
        <v>Verifique la suma en la ponderación</v>
      </c>
      <c r="D49" s="458"/>
      <c r="E49" s="105"/>
      <c r="F49" s="411"/>
      <c r="G49" s="412"/>
      <c r="H49" s="413"/>
      <c r="I49" s="131"/>
      <c r="J49" s="463"/>
      <c r="K49" s="464"/>
      <c r="L49" s="465"/>
    </row>
    <row r="50" spans="1:12" s="84" customFormat="1" x14ac:dyDescent="0.2">
      <c r="A50" s="100"/>
      <c r="B50" s="482" t="s">
        <v>6</v>
      </c>
      <c r="C50" s="484" t="str">
        <f>'tablas de calculo'!AE12</f>
        <v>Aplique la evaluación</v>
      </c>
      <c r="D50" s="484"/>
      <c r="E50" s="88"/>
      <c r="F50" s="485" t="s">
        <v>256</v>
      </c>
      <c r="G50" s="485"/>
      <c r="H50" s="485"/>
      <c r="I50" s="131"/>
      <c r="J50" s="407" t="s">
        <v>28</v>
      </c>
      <c r="K50" s="407"/>
      <c r="L50" s="114"/>
    </row>
    <row r="51" spans="1:12" s="84" customFormat="1" ht="14.25" customHeight="1" x14ac:dyDescent="0.2">
      <c r="A51" s="100"/>
      <c r="B51" s="482"/>
      <c r="C51" s="484"/>
      <c r="D51" s="484"/>
      <c r="E51" s="117"/>
      <c r="F51" s="108"/>
      <c r="G51" s="108"/>
      <c r="H51" s="103"/>
      <c r="I51" s="100"/>
      <c r="J51" s="115"/>
      <c r="K51" s="115"/>
      <c r="L51" s="116"/>
    </row>
    <row r="52" spans="1:12" s="84" customFormat="1" ht="24.95" customHeight="1" x14ac:dyDescent="0.2">
      <c r="A52" s="100"/>
      <c r="B52" s="102"/>
      <c r="C52" s="109"/>
      <c r="D52" s="109"/>
      <c r="E52" s="477"/>
      <c r="F52" s="478"/>
      <c r="G52" s="106"/>
      <c r="H52" s="244"/>
      <c r="I52" s="107"/>
      <c r="J52" s="106"/>
      <c r="K52" s="106"/>
      <c r="L52" s="100"/>
    </row>
    <row r="53" spans="1:12" s="84" customFormat="1" ht="12.75" customHeight="1" x14ac:dyDescent="0.2">
      <c r="A53" s="100"/>
      <c r="B53" s="102"/>
      <c r="C53" s="109"/>
      <c r="D53" s="106"/>
      <c r="E53" s="459" t="s">
        <v>230</v>
      </c>
      <c r="F53" s="459"/>
      <c r="G53" s="106"/>
      <c r="H53" s="111" t="s">
        <v>231</v>
      </c>
      <c r="I53" s="103"/>
      <c r="J53" s="103"/>
      <c r="K53" s="108"/>
      <c r="L53" s="100"/>
    </row>
    <row r="54" spans="1:12" s="84" customFormat="1" ht="10.5" customHeight="1" x14ac:dyDescent="0.2">
      <c r="A54" s="100"/>
      <c r="B54" s="103"/>
      <c r="C54" s="103"/>
      <c r="D54" s="103"/>
      <c r="E54" s="106"/>
      <c r="F54" s="106"/>
      <c r="G54" s="106"/>
      <c r="H54" s="103"/>
      <c r="I54" s="108"/>
      <c r="J54" s="108"/>
      <c r="K54" s="108"/>
      <c r="L54" s="100"/>
    </row>
    <row r="55" spans="1:12" s="84" customFormat="1" ht="3" customHeight="1" x14ac:dyDescent="0.2">
      <c r="A55" s="100"/>
      <c r="B55" s="103"/>
      <c r="C55" s="103"/>
      <c r="D55" s="103"/>
      <c r="E55" s="112"/>
      <c r="F55" s="113"/>
      <c r="G55" s="113"/>
      <c r="H55" s="103"/>
      <c r="I55" s="108"/>
      <c r="J55" s="108"/>
      <c r="K55" s="108"/>
      <c r="L55" s="100"/>
    </row>
    <row r="56" spans="1:12" s="85" customFormat="1" ht="15" x14ac:dyDescent="0.25">
      <c r="A56" s="122"/>
      <c r="B56" s="471" t="s">
        <v>61</v>
      </c>
      <c r="C56" s="471"/>
      <c r="D56" s="471"/>
      <c r="E56" s="471"/>
      <c r="F56" s="471"/>
      <c r="G56" s="471"/>
      <c r="H56" s="471"/>
      <c r="I56" s="471"/>
      <c r="J56" s="471"/>
      <c r="K56" s="471"/>
      <c r="L56" s="122"/>
    </row>
    <row r="57" spans="1:12" s="85" customFormat="1" ht="12.75" customHeight="1" x14ac:dyDescent="0.2">
      <c r="A57" s="122"/>
      <c r="B57" s="414"/>
      <c r="C57" s="415"/>
      <c r="D57" s="416"/>
      <c r="E57" s="439" t="s">
        <v>124</v>
      </c>
      <c r="F57" s="440"/>
      <c r="G57" s="440"/>
      <c r="H57" s="440"/>
      <c r="I57" s="440"/>
      <c r="J57" s="440"/>
      <c r="K57" s="441"/>
      <c r="L57" s="122"/>
    </row>
    <row r="58" spans="1:12" s="85" customFormat="1" ht="12.75" customHeight="1" x14ac:dyDescent="0.2">
      <c r="A58" s="122"/>
      <c r="B58" s="417"/>
      <c r="C58" s="418"/>
      <c r="D58" s="419"/>
      <c r="E58" s="439"/>
      <c r="F58" s="442"/>
      <c r="G58" s="442"/>
      <c r="H58" s="442"/>
      <c r="I58" s="442"/>
      <c r="J58" s="442"/>
      <c r="K58" s="443"/>
      <c r="L58" s="122"/>
    </row>
    <row r="59" spans="1:12" s="85" customFormat="1" ht="14.45" customHeight="1" x14ac:dyDescent="0.2">
      <c r="A59" s="122"/>
      <c r="B59" s="474"/>
      <c r="C59" s="475"/>
      <c r="D59" s="476"/>
      <c r="E59" s="439" t="s">
        <v>124</v>
      </c>
      <c r="F59" s="435"/>
      <c r="G59" s="435"/>
      <c r="H59" s="435"/>
      <c r="I59" s="435"/>
      <c r="J59" s="435"/>
      <c r="K59" s="436"/>
      <c r="L59" s="122"/>
    </row>
    <row r="60" spans="1:12" s="85" customFormat="1" ht="14.45" customHeight="1" x14ac:dyDescent="0.2">
      <c r="A60" s="122"/>
      <c r="B60" s="417"/>
      <c r="C60" s="418"/>
      <c r="D60" s="419"/>
      <c r="E60" s="439"/>
      <c r="F60" s="437"/>
      <c r="G60" s="437"/>
      <c r="H60" s="437"/>
      <c r="I60" s="437"/>
      <c r="J60" s="437"/>
      <c r="K60" s="438"/>
      <c r="L60" s="122"/>
    </row>
    <row r="61" spans="1:12" s="85" customFormat="1" ht="14.45" customHeight="1" x14ac:dyDescent="0.2">
      <c r="A61" s="122"/>
      <c r="B61" s="474"/>
      <c r="C61" s="475"/>
      <c r="D61" s="476"/>
      <c r="E61" s="439" t="s">
        <v>124</v>
      </c>
      <c r="F61" s="435"/>
      <c r="G61" s="435"/>
      <c r="H61" s="435"/>
      <c r="I61" s="435"/>
      <c r="J61" s="435"/>
      <c r="K61" s="436"/>
      <c r="L61" s="122"/>
    </row>
    <row r="62" spans="1:12" s="85" customFormat="1" ht="14.45" customHeight="1" x14ac:dyDescent="0.2">
      <c r="A62" s="122"/>
      <c r="B62" s="417"/>
      <c r="C62" s="418"/>
      <c r="D62" s="419"/>
      <c r="E62" s="439"/>
      <c r="F62" s="437"/>
      <c r="G62" s="437"/>
      <c r="H62" s="437"/>
      <c r="I62" s="437"/>
      <c r="J62" s="437"/>
      <c r="K62" s="438"/>
      <c r="L62" s="122"/>
    </row>
    <row r="63" spans="1:12" s="85" customFormat="1" ht="14.45" customHeight="1" x14ac:dyDescent="0.2">
      <c r="A63" s="122"/>
      <c r="B63" s="474"/>
      <c r="C63" s="475"/>
      <c r="D63" s="476"/>
      <c r="E63" s="439" t="s">
        <v>124</v>
      </c>
      <c r="F63" s="435"/>
      <c r="G63" s="435"/>
      <c r="H63" s="435"/>
      <c r="I63" s="435"/>
      <c r="J63" s="435"/>
      <c r="K63" s="436"/>
      <c r="L63" s="122"/>
    </row>
    <row r="64" spans="1:12" s="85" customFormat="1" ht="14.45" customHeight="1" x14ac:dyDescent="0.2">
      <c r="A64" s="122"/>
      <c r="B64" s="417"/>
      <c r="C64" s="418"/>
      <c r="D64" s="419"/>
      <c r="E64" s="439"/>
      <c r="F64" s="437"/>
      <c r="G64" s="437"/>
      <c r="H64" s="437"/>
      <c r="I64" s="437"/>
      <c r="J64" s="437"/>
      <c r="K64" s="438"/>
      <c r="L64" s="122"/>
    </row>
    <row r="65" spans="1:12" s="85" customFormat="1" ht="14.45" customHeight="1" x14ac:dyDescent="0.2">
      <c r="A65" s="122"/>
      <c r="B65" s="474"/>
      <c r="C65" s="475"/>
      <c r="D65" s="476"/>
      <c r="E65" s="439" t="s">
        <v>124</v>
      </c>
      <c r="F65" s="435"/>
      <c r="G65" s="435"/>
      <c r="H65" s="435"/>
      <c r="I65" s="435"/>
      <c r="J65" s="435"/>
      <c r="K65" s="436"/>
      <c r="L65" s="122"/>
    </row>
    <row r="66" spans="1:12" s="85" customFormat="1" ht="14.45" customHeight="1" x14ac:dyDescent="0.2">
      <c r="A66" s="122"/>
      <c r="B66" s="417"/>
      <c r="C66" s="418"/>
      <c r="D66" s="419"/>
      <c r="E66" s="439"/>
      <c r="F66" s="437"/>
      <c r="G66" s="437"/>
      <c r="H66" s="437"/>
      <c r="I66" s="437"/>
      <c r="J66" s="437"/>
      <c r="K66" s="438"/>
      <c r="L66" s="122"/>
    </row>
    <row r="67" spans="1:12" s="85" customFormat="1" ht="14.45" customHeight="1" x14ac:dyDescent="0.2">
      <c r="A67" s="122"/>
      <c r="B67" s="474"/>
      <c r="C67" s="475"/>
      <c r="D67" s="476"/>
      <c r="E67" s="439" t="s">
        <v>124</v>
      </c>
      <c r="F67" s="435"/>
      <c r="G67" s="435"/>
      <c r="H67" s="435"/>
      <c r="I67" s="435"/>
      <c r="J67" s="435"/>
      <c r="K67" s="436"/>
      <c r="L67" s="122"/>
    </row>
    <row r="68" spans="1:12" s="85" customFormat="1" ht="14.45" customHeight="1" x14ac:dyDescent="0.2">
      <c r="A68" s="122"/>
      <c r="B68" s="417"/>
      <c r="C68" s="418"/>
      <c r="D68" s="419"/>
      <c r="E68" s="439"/>
      <c r="F68" s="437"/>
      <c r="G68" s="437"/>
      <c r="H68" s="437"/>
      <c r="I68" s="437"/>
      <c r="J68" s="437"/>
      <c r="K68" s="438"/>
      <c r="L68" s="122"/>
    </row>
    <row r="69" spans="1:12" s="85" customFormat="1" ht="14.45" customHeight="1" x14ac:dyDescent="0.2">
      <c r="A69" s="122"/>
      <c r="B69" s="474"/>
      <c r="C69" s="475"/>
      <c r="D69" s="476"/>
      <c r="E69" s="439" t="s">
        <v>124</v>
      </c>
      <c r="F69" s="435"/>
      <c r="G69" s="435"/>
      <c r="H69" s="435"/>
      <c r="I69" s="435"/>
      <c r="J69" s="435"/>
      <c r="K69" s="436"/>
      <c r="L69" s="122"/>
    </row>
    <row r="70" spans="1:12" s="85" customFormat="1" ht="14.45" customHeight="1" x14ac:dyDescent="0.2">
      <c r="A70" s="122"/>
      <c r="B70" s="417"/>
      <c r="C70" s="418"/>
      <c r="D70" s="419"/>
      <c r="E70" s="439"/>
      <c r="F70" s="437"/>
      <c r="G70" s="437"/>
      <c r="H70" s="437"/>
      <c r="I70" s="437"/>
      <c r="J70" s="437"/>
      <c r="K70" s="438"/>
      <c r="L70" s="122"/>
    </row>
    <row r="71" spans="1:12" s="85" customFormat="1" x14ac:dyDescent="0.2">
      <c r="A71" s="122"/>
      <c r="B71" s="127"/>
      <c r="C71" s="128"/>
      <c r="D71" s="128"/>
      <c r="E71" s="128"/>
      <c r="F71" s="128"/>
      <c r="G71" s="128"/>
      <c r="H71" s="128"/>
      <c r="I71" s="128"/>
      <c r="J71" s="128"/>
      <c r="K71" s="128"/>
      <c r="L71" s="122"/>
    </row>
    <row r="72" spans="1:12" s="85" customFormat="1" x14ac:dyDescent="0.2">
      <c r="A72" s="122"/>
      <c r="B72" s="127"/>
      <c r="C72" s="128"/>
      <c r="D72" s="128"/>
      <c r="E72" s="128"/>
      <c r="F72" s="128"/>
      <c r="G72" s="128"/>
      <c r="H72" s="128"/>
      <c r="I72" s="128"/>
      <c r="J72" s="128"/>
      <c r="K72" s="128"/>
      <c r="L72" s="122"/>
    </row>
    <row r="73" spans="1:12" s="86" customFormat="1" x14ac:dyDescent="0.2">
      <c r="A73" s="123"/>
      <c r="B73" s="129" t="s">
        <v>129</v>
      </c>
      <c r="C73" s="130" t="s">
        <v>130</v>
      </c>
      <c r="D73" s="130" t="s">
        <v>131</v>
      </c>
      <c r="E73" s="130" t="s">
        <v>132</v>
      </c>
      <c r="F73" s="130" t="s">
        <v>133</v>
      </c>
      <c r="G73" s="128" t="s">
        <v>134</v>
      </c>
      <c r="H73" s="128"/>
      <c r="I73" s="128"/>
      <c r="J73" s="128"/>
      <c r="K73" s="128"/>
      <c r="L73" s="123"/>
    </row>
    <row r="74" spans="1:12" s="85" customFormat="1" ht="15" hidden="1" x14ac:dyDescent="0.2">
      <c r="B74" s="5"/>
      <c r="C74" s="4"/>
      <c r="D74" s="3"/>
      <c r="E74" s="3"/>
      <c r="F74" s="3"/>
      <c r="G74" s="3"/>
      <c r="H74" s="3"/>
      <c r="I74" s="3"/>
      <c r="J74" s="3"/>
      <c r="K74" s="3"/>
    </row>
    <row r="75" spans="1:12" s="85" customFormat="1" ht="15" hidden="1" x14ac:dyDescent="0.2">
      <c r="B75" s="5"/>
      <c r="C75" s="4"/>
      <c r="D75" s="3"/>
      <c r="E75" s="3"/>
      <c r="F75" s="3"/>
      <c r="G75" s="3"/>
      <c r="H75" s="3"/>
      <c r="I75" s="3"/>
      <c r="J75" s="3"/>
      <c r="K75" s="3"/>
    </row>
    <row r="76" spans="1:12" s="85" customFormat="1" ht="12.75" hidden="1" customHeight="1" x14ac:dyDescent="0.2">
      <c r="B76" s="5"/>
      <c r="C76" s="4"/>
      <c r="D76" s="3"/>
      <c r="E76" s="3"/>
      <c r="F76" s="3"/>
      <c r="G76" s="3"/>
      <c r="H76" s="3"/>
      <c r="I76" s="3"/>
      <c r="J76" s="3"/>
      <c r="K76" s="3"/>
    </row>
    <row r="77" spans="1:12" s="85" customFormat="1" ht="15" hidden="1" x14ac:dyDescent="0.2">
      <c r="B77" s="5"/>
      <c r="C77" s="4"/>
      <c r="D77" s="3"/>
      <c r="E77" s="3"/>
      <c r="F77" s="3"/>
      <c r="G77" s="3"/>
      <c r="H77" s="3"/>
      <c r="I77" s="3"/>
      <c r="J77" s="3"/>
      <c r="K77" s="3"/>
    </row>
    <row r="78" spans="1:12" s="85" customFormat="1" ht="15" hidden="1" x14ac:dyDescent="0.2">
      <c r="B78" s="5"/>
      <c r="C78" s="4"/>
      <c r="D78" s="3"/>
      <c r="E78" s="3"/>
      <c r="F78" s="3"/>
      <c r="G78" s="3"/>
      <c r="H78" s="3"/>
      <c r="I78" s="3"/>
      <c r="J78" s="3"/>
      <c r="K78" s="3"/>
    </row>
    <row r="79" spans="1:12" s="85" customFormat="1" ht="15" hidden="1" x14ac:dyDescent="0.2">
      <c r="B79" s="6"/>
      <c r="C79" s="7" t="s">
        <v>50</v>
      </c>
      <c r="D79" s="8"/>
      <c r="E79" s="3"/>
      <c r="F79" s="3"/>
      <c r="G79" s="3"/>
      <c r="H79" s="3"/>
      <c r="I79" s="3"/>
      <c r="J79" s="3"/>
      <c r="K79" s="3"/>
    </row>
    <row r="80" spans="1:12" s="85" customFormat="1" hidden="1" x14ac:dyDescent="0.2">
      <c r="B80" s="4"/>
      <c r="C80" s="7" t="s">
        <v>51</v>
      </c>
      <c r="D80" s="8"/>
      <c r="E80" s="3"/>
      <c r="F80" s="3"/>
      <c r="G80" s="3"/>
      <c r="H80" s="3"/>
      <c r="I80" s="3"/>
      <c r="J80" s="3"/>
      <c r="K80" s="3"/>
    </row>
    <row r="81" spans="2:11" s="85" customFormat="1" hidden="1" x14ac:dyDescent="0.2">
      <c r="B81" s="4"/>
      <c r="C81" s="7" t="s">
        <v>52</v>
      </c>
      <c r="D81" s="8"/>
      <c r="E81" s="3"/>
      <c r="F81" s="3"/>
      <c r="G81" s="3"/>
      <c r="H81" s="3"/>
      <c r="I81" s="3"/>
      <c r="J81" s="3"/>
      <c r="K81" s="3"/>
    </row>
    <row r="82" spans="2:11" s="85" customFormat="1" hidden="1" x14ac:dyDescent="0.2">
      <c r="B82" s="4"/>
      <c r="C82" s="7" t="s">
        <v>53</v>
      </c>
      <c r="D82" s="8"/>
      <c r="E82" s="3"/>
      <c r="F82" s="3"/>
      <c r="G82" s="3"/>
      <c r="H82" s="3"/>
      <c r="I82" s="3"/>
      <c r="J82" s="3"/>
      <c r="K82" s="3"/>
    </row>
    <row r="83" spans="2:11" s="85" customFormat="1" hidden="1" x14ac:dyDescent="0.2">
      <c r="B83" s="4"/>
      <c r="C83" s="7" t="s">
        <v>54</v>
      </c>
      <c r="D83" s="9"/>
      <c r="E83" s="3"/>
      <c r="F83" s="3"/>
      <c r="G83" s="3"/>
      <c r="H83" s="3"/>
      <c r="I83" s="3"/>
      <c r="J83" s="3"/>
      <c r="K83" s="3"/>
    </row>
    <row r="84" spans="2:11" hidden="1" x14ac:dyDescent="0.2">
      <c r="B84" s="4"/>
      <c r="C84" s="7" t="s">
        <v>55</v>
      </c>
      <c r="D84" s="8"/>
      <c r="E84" s="3"/>
      <c r="F84" s="3"/>
      <c r="G84" s="3"/>
      <c r="H84" s="3"/>
      <c r="I84" s="3"/>
      <c r="J84" s="3"/>
      <c r="K84" s="3"/>
    </row>
    <row r="85" spans="2:11" hidden="1" x14ac:dyDescent="0.2">
      <c r="B85" s="4"/>
      <c r="C85" s="7" t="s">
        <v>56</v>
      </c>
      <c r="D85" s="8"/>
      <c r="E85" s="3"/>
      <c r="F85" s="10"/>
      <c r="G85" s="10"/>
      <c r="H85" s="3"/>
      <c r="I85" s="3"/>
      <c r="J85" s="3"/>
      <c r="K85" s="3"/>
    </row>
    <row r="86" spans="2:11" hidden="1" x14ac:dyDescent="0.2">
      <c r="B86" s="4"/>
      <c r="C86" s="7" t="s">
        <v>57</v>
      </c>
      <c r="D86" s="8"/>
      <c r="E86" s="3"/>
    </row>
    <row r="87" spans="2:11" hidden="1" x14ac:dyDescent="0.2">
      <c r="B87" s="4"/>
      <c r="C87" s="7" t="s">
        <v>58</v>
      </c>
      <c r="D87" s="8"/>
      <c r="E87" s="3"/>
    </row>
    <row r="88" spans="2:11" ht="12.75" hidden="1" customHeight="1" x14ac:dyDescent="0.2">
      <c r="B88" s="11"/>
      <c r="C88" s="7" t="s">
        <v>59</v>
      </c>
      <c r="D88" s="2"/>
      <c r="E88" s="3"/>
    </row>
    <row r="89" spans="2:11" ht="12.75" hidden="1" customHeight="1" x14ac:dyDescent="0.2">
      <c r="B89" s="4"/>
      <c r="C89" s="4" t="s">
        <v>153</v>
      </c>
    </row>
    <row r="90" spans="2:11" ht="12.75" hidden="1" customHeight="1" x14ac:dyDescent="0.2">
      <c r="B90" s="12"/>
      <c r="H90" s="6"/>
    </row>
    <row r="91" spans="2:11" ht="12.75" hidden="1" customHeight="1" x14ac:dyDescent="0.2">
      <c r="H91" s="5"/>
    </row>
    <row r="92" spans="2:11" ht="12.75" hidden="1" customHeight="1" x14ac:dyDescent="0.2">
      <c r="H92" s="6"/>
    </row>
    <row r="93" spans="2:11" ht="12.75" hidden="1" customHeight="1" x14ac:dyDescent="0.2">
      <c r="H93" s="6"/>
    </row>
    <row r="94" spans="2:11" ht="12.75" hidden="1" customHeight="1" x14ac:dyDescent="0.2">
      <c r="C94" s="6"/>
      <c r="D94" s="6"/>
      <c r="E94" s="6"/>
    </row>
    <row r="95" spans="2:11" hidden="1" x14ac:dyDescent="0.2">
      <c r="B95" s="473"/>
      <c r="C95" s="473"/>
      <c r="D95" s="473"/>
      <c r="E95" s="473"/>
      <c r="G95" s="13"/>
      <c r="H95" s="14"/>
      <c r="I95" s="14"/>
    </row>
    <row r="96" spans="2:11" hidden="1" x14ac:dyDescent="0.2">
      <c r="B96" s="472"/>
      <c r="C96" s="472"/>
      <c r="D96" s="472"/>
      <c r="E96" s="472"/>
      <c r="G96" s="13"/>
      <c r="H96" s="14"/>
      <c r="I96" s="14"/>
    </row>
    <row r="97" spans="2:9" hidden="1" x14ac:dyDescent="0.2">
      <c r="G97" s="13"/>
      <c r="H97" s="14"/>
      <c r="I97" s="14"/>
    </row>
    <row r="98" spans="2:9" hidden="1" x14ac:dyDescent="0.2">
      <c r="G98" s="13"/>
      <c r="H98" s="14"/>
      <c r="I98" s="14"/>
    </row>
    <row r="99" spans="2:9" hidden="1" x14ac:dyDescent="0.2">
      <c r="B99" s="26"/>
      <c r="C99" s="26"/>
      <c r="G99" s="13"/>
      <c r="H99" s="14"/>
      <c r="I99" s="14"/>
    </row>
    <row r="100" spans="2:9" hidden="1" x14ac:dyDescent="0.2">
      <c r="B100" s="26"/>
      <c r="C100" s="26"/>
      <c r="G100" s="13"/>
      <c r="H100" s="14"/>
      <c r="I100" s="14"/>
    </row>
    <row r="101" spans="2:9" hidden="1" x14ac:dyDescent="0.2">
      <c r="B101" s="27"/>
      <c r="C101" s="26"/>
      <c r="G101" s="13"/>
      <c r="H101" s="14"/>
      <c r="I101" s="14"/>
    </row>
    <row r="102" spans="2:9" hidden="1" x14ac:dyDescent="0.2">
      <c r="B102" s="26"/>
      <c r="C102" s="26"/>
      <c r="G102" s="14"/>
      <c r="H102" s="14"/>
      <c r="I102" s="14"/>
    </row>
    <row r="103" spans="2:9" hidden="1" x14ac:dyDescent="0.2">
      <c r="B103" s="26"/>
      <c r="C103" s="26"/>
    </row>
    <row r="104" spans="2:9" hidden="1" x14ac:dyDescent="0.2">
      <c r="B104" s="26"/>
      <c r="C104" s="26"/>
    </row>
    <row r="105" spans="2:9" hidden="1" x14ac:dyDescent="0.2">
      <c r="B105" s="26"/>
      <c r="C105" s="26"/>
    </row>
    <row r="106" spans="2:9" hidden="1" x14ac:dyDescent="0.2">
      <c r="B106" s="26"/>
      <c r="C106" s="26"/>
    </row>
    <row r="107" spans="2:9" hidden="1" x14ac:dyDescent="0.2">
      <c r="B107" s="26"/>
      <c r="C107" s="26"/>
    </row>
    <row r="108" spans="2:9" hidden="1" x14ac:dyDescent="0.2">
      <c r="B108" s="26"/>
      <c r="C108" s="26"/>
    </row>
    <row r="109" spans="2:9" hidden="1" x14ac:dyDescent="0.2">
      <c r="B109" s="26"/>
      <c r="C109" s="26"/>
    </row>
    <row r="110" spans="2:9" hidden="1" x14ac:dyDescent="0.2">
      <c r="B110" s="26"/>
      <c r="C110" s="26"/>
    </row>
    <row r="111" spans="2:9" hidden="1" x14ac:dyDescent="0.2">
      <c r="B111" s="26"/>
      <c r="C111" s="26"/>
    </row>
    <row r="112" spans="2:9" hidden="1" x14ac:dyDescent="0.2">
      <c r="B112" s="26"/>
      <c r="C112" s="26"/>
    </row>
    <row r="113" spans="2:3" hidden="1" x14ac:dyDescent="0.2">
      <c r="B113" s="26"/>
      <c r="C113" s="26"/>
    </row>
    <row r="114" spans="2:3" hidden="1" x14ac:dyDescent="0.2">
      <c r="B114" s="26"/>
      <c r="C114" s="26"/>
    </row>
    <row r="115" spans="2:3" hidden="1" x14ac:dyDescent="0.2">
      <c r="B115" s="26"/>
      <c r="C115" s="26"/>
    </row>
    <row r="116" spans="2:3" hidden="1" x14ac:dyDescent="0.2">
      <c r="B116" s="26"/>
      <c r="C116" s="26"/>
    </row>
    <row r="117" spans="2:3" hidden="1" x14ac:dyDescent="0.2">
      <c r="B117" s="26"/>
      <c r="C117" s="26"/>
    </row>
    <row r="118" spans="2:3" hidden="1" x14ac:dyDescent="0.2">
      <c r="B118" s="26"/>
      <c r="C118" s="26"/>
    </row>
    <row r="119" spans="2:3" hidden="1" x14ac:dyDescent="0.2">
      <c r="B119" s="26"/>
      <c r="C119" s="26"/>
    </row>
    <row r="120" spans="2:3" hidden="1" x14ac:dyDescent="0.2">
      <c r="B120" s="26"/>
      <c r="C120" s="26"/>
    </row>
    <row r="121" spans="2:3" hidden="1" x14ac:dyDescent="0.2">
      <c r="B121" s="26"/>
      <c r="C121" s="26"/>
    </row>
    <row r="122" spans="2:3" hidden="1" x14ac:dyDescent="0.2">
      <c r="B122" s="26"/>
      <c r="C122" s="26"/>
    </row>
    <row r="123" spans="2:3" hidden="1" x14ac:dyDescent="0.2">
      <c r="B123" s="26"/>
      <c r="C123" s="26"/>
    </row>
    <row r="124" spans="2:3" hidden="1" x14ac:dyDescent="0.2">
      <c r="B124" s="26"/>
      <c r="C124" s="26"/>
    </row>
    <row r="125" spans="2:3" hidden="1" x14ac:dyDescent="0.2">
      <c r="B125" s="26"/>
      <c r="C125" s="26"/>
    </row>
    <row r="126" spans="2:3" hidden="1" x14ac:dyDescent="0.2">
      <c r="B126" s="26"/>
      <c r="C126" s="26"/>
    </row>
    <row r="127" spans="2:3" hidden="1" x14ac:dyDescent="0.2">
      <c r="B127" s="26"/>
      <c r="C127" s="26"/>
    </row>
    <row r="128" spans="2:3" hidden="1" x14ac:dyDescent="0.2">
      <c r="B128" s="26"/>
      <c r="C128" s="26"/>
    </row>
    <row r="129" spans="2:3" hidden="1" x14ac:dyDescent="0.2">
      <c r="B129" s="26"/>
      <c r="C129" s="26"/>
    </row>
    <row r="130" spans="2:3" hidden="1" x14ac:dyDescent="0.2">
      <c r="B130" s="26"/>
      <c r="C130" s="26"/>
    </row>
    <row r="131" spans="2:3" hidden="1" x14ac:dyDescent="0.2">
      <c r="B131" s="26"/>
      <c r="C131" s="26"/>
    </row>
    <row r="132" spans="2:3" hidden="1" x14ac:dyDescent="0.2">
      <c r="B132" s="26"/>
      <c r="C132" s="26"/>
    </row>
    <row r="133" spans="2:3" hidden="1" x14ac:dyDescent="0.2">
      <c r="B133" s="26"/>
      <c r="C133" s="26"/>
    </row>
    <row r="134" spans="2:3" hidden="1" x14ac:dyDescent="0.2">
      <c r="B134" s="26"/>
      <c r="C134" s="26"/>
    </row>
    <row r="135" spans="2:3" hidden="1" x14ac:dyDescent="0.2">
      <c r="B135" s="26"/>
      <c r="C135" s="26"/>
    </row>
    <row r="136" spans="2:3" hidden="1" x14ac:dyDescent="0.2">
      <c r="B136" s="26"/>
      <c r="C136" s="26"/>
    </row>
    <row r="137" spans="2:3" hidden="1" x14ac:dyDescent="0.2">
      <c r="B137" s="26"/>
      <c r="C137" s="26"/>
    </row>
    <row r="138" spans="2:3" hidden="1" x14ac:dyDescent="0.2">
      <c r="B138" s="26"/>
      <c r="C138" s="26"/>
    </row>
    <row r="139" spans="2:3" hidden="1" x14ac:dyDescent="0.2">
      <c r="B139" s="26"/>
      <c r="C139" s="26"/>
    </row>
    <row r="140" spans="2:3" hidden="1" x14ac:dyDescent="0.2">
      <c r="B140" s="26"/>
      <c r="C140" s="26"/>
    </row>
    <row r="141" spans="2:3" hidden="1" x14ac:dyDescent="0.2">
      <c r="B141" s="26"/>
      <c r="C141" s="26"/>
    </row>
    <row r="142" spans="2:3" hidden="1" x14ac:dyDescent="0.2">
      <c r="B142" s="26"/>
      <c r="C142" s="26"/>
    </row>
    <row r="143" spans="2:3" hidden="1" x14ac:dyDescent="0.2">
      <c r="B143" s="26"/>
      <c r="C143" s="26"/>
    </row>
    <row r="144" spans="2:3" hidden="1" x14ac:dyDescent="0.2">
      <c r="B144" s="26"/>
      <c r="C144" s="26"/>
    </row>
    <row r="145" spans="2:3" hidden="1" x14ac:dyDescent="0.2">
      <c r="B145" s="26"/>
      <c r="C145" s="26"/>
    </row>
    <row r="146" spans="2:3" hidden="1" x14ac:dyDescent="0.2">
      <c r="B146" s="26"/>
      <c r="C146" s="26"/>
    </row>
    <row r="147" spans="2:3" hidden="1" x14ac:dyDescent="0.2">
      <c r="B147" s="26"/>
      <c r="C147" s="26"/>
    </row>
    <row r="148" spans="2:3" hidden="1" x14ac:dyDescent="0.2">
      <c r="B148" s="26"/>
      <c r="C148" s="26"/>
    </row>
    <row r="149" spans="2:3" hidden="1" x14ac:dyDescent="0.2">
      <c r="B149" s="26"/>
      <c r="C149" s="26"/>
    </row>
  </sheetData>
  <sheetProtection password="C882" sheet="1" objects="1" scenarios="1"/>
  <customSheetViews>
    <customSheetView guid="{50494D46-58B3-4AC4-A527-419C8BBDFD54}" scale="85" showPageBreaks="1" showGridLines="0" fitToPage="1" printArea="1" hiddenRows="1" hiddenColumns="1" showRuler="0" topLeftCell="A10">
      <selection activeCell="H4" sqref="H4"/>
      <pageMargins left="0" right="0" top="0" bottom="0" header="0.15748031496062992" footer="0"/>
      <printOptions horizontalCentered="1" verticalCentered="1"/>
      <pageSetup scale="48" orientation="portrait" r:id="rId1"/>
      <headerFooter alignWithMargins="0">
        <oddHeader xml:space="preserve">&amp;C&amp;"Arial,Negrita"
</oddHeader>
      </headerFooter>
    </customSheetView>
  </customSheetViews>
  <mergeCells count="93">
    <mergeCell ref="G33:K33"/>
    <mergeCell ref="H11:K11"/>
    <mergeCell ref="H10:K10"/>
    <mergeCell ref="H7:K7"/>
    <mergeCell ref="H6:K6"/>
    <mergeCell ref="H9:K9"/>
    <mergeCell ref="H8:K8"/>
    <mergeCell ref="E52:F52"/>
    <mergeCell ref="F42:H46"/>
    <mergeCell ref="C45:D45"/>
    <mergeCell ref="G37:K37"/>
    <mergeCell ref="K38:K39"/>
    <mergeCell ref="B39:F39"/>
    <mergeCell ref="B50:B51"/>
    <mergeCell ref="C47:D47"/>
    <mergeCell ref="C48:D48"/>
    <mergeCell ref="C50:D51"/>
    <mergeCell ref="F50:H50"/>
    <mergeCell ref="C42:D42"/>
    <mergeCell ref="B56:K56"/>
    <mergeCell ref="B29:F30"/>
    <mergeCell ref="B96:E96"/>
    <mergeCell ref="B95:E95"/>
    <mergeCell ref="B65:D66"/>
    <mergeCell ref="B59:D60"/>
    <mergeCell ref="B61:D62"/>
    <mergeCell ref="B67:D68"/>
    <mergeCell ref="B69:D70"/>
    <mergeCell ref="F65:K66"/>
    <mergeCell ref="F67:K68"/>
    <mergeCell ref="B63:D64"/>
    <mergeCell ref="F59:K60"/>
    <mergeCell ref="G29:K29"/>
    <mergeCell ref="E53:F53"/>
    <mergeCell ref="B31:F31"/>
    <mergeCell ref="B10:F10"/>
    <mergeCell ref="B11:F11"/>
    <mergeCell ref="B2:K2"/>
    <mergeCell ref="B27:F27"/>
    <mergeCell ref="B28:C28"/>
    <mergeCell ref="G13:K13"/>
    <mergeCell ref="B25:F26"/>
    <mergeCell ref="K14:K15"/>
    <mergeCell ref="G25:K25"/>
    <mergeCell ref="B16:C16"/>
    <mergeCell ref="B13:F14"/>
    <mergeCell ref="B4:E4"/>
    <mergeCell ref="B6:F6"/>
    <mergeCell ref="B8:F8"/>
    <mergeCell ref="B9:F9"/>
    <mergeCell ref="F69:K70"/>
    <mergeCell ref="E67:E68"/>
    <mergeCell ref="E69:E70"/>
    <mergeCell ref="F57:K58"/>
    <mergeCell ref="F61:K62"/>
    <mergeCell ref="E57:E58"/>
    <mergeCell ref="E59:E60"/>
    <mergeCell ref="E61:E62"/>
    <mergeCell ref="E63:E64"/>
    <mergeCell ref="F63:K64"/>
    <mergeCell ref="E65:E66"/>
    <mergeCell ref="B57:D58"/>
    <mergeCell ref="B1:K1"/>
    <mergeCell ref="B24:C24"/>
    <mergeCell ref="C43:D43"/>
    <mergeCell ref="C44:D44"/>
    <mergeCell ref="B17:F18"/>
    <mergeCell ref="G17:K17"/>
    <mergeCell ref="K18:K19"/>
    <mergeCell ref="B19:F19"/>
    <mergeCell ref="B20:C20"/>
    <mergeCell ref="B21:F22"/>
    <mergeCell ref="G21:K21"/>
    <mergeCell ref="K22:K23"/>
    <mergeCell ref="B15:F15"/>
    <mergeCell ref="B5:E5"/>
    <mergeCell ref="B7:E7"/>
    <mergeCell ref="B23:F23"/>
    <mergeCell ref="K26:K27"/>
    <mergeCell ref="K30:K31"/>
    <mergeCell ref="K34:K35"/>
    <mergeCell ref="J50:K50"/>
    <mergeCell ref="F48:H49"/>
    <mergeCell ref="B35:F35"/>
    <mergeCell ref="C49:D49"/>
    <mergeCell ref="F47:H47"/>
    <mergeCell ref="B37:F38"/>
    <mergeCell ref="B40:C40"/>
    <mergeCell ref="C46:D46"/>
    <mergeCell ref="J48:L49"/>
    <mergeCell ref="B32:C32"/>
    <mergeCell ref="B33:F34"/>
    <mergeCell ref="B36:C36"/>
  </mergeCells>
  <phoneticPr fontId="0" type="noConversion"/>
  <dataValidations xWindow="1124" yWindow="418" count="35">
    <dataValidation type="custom" allowBlank="1" showInputMessage="1" showErrorMessage="1" error="Elije una sola opción en los parámetros de evaluación" prompt="AL EVALUAR ESTE PARAMETRO, LA PONDERACION NO TENDRA VALOR ALGUNO Y TENDRA QUE REPONDERAR ENTRE LAS DEMAS METAS EVALUADAS" sqref="K16">
      <formula1>metasindivi1</formula1>
    </dataValidation>
    <dataValidation type="textLength" operator="equal" allowBlank="1" showInputMessage="1" showErrorMessage="1" error="ANOTAR A EL R.F.C. A 13 POSICIONES DEL EVALUADOR CON MAYUSCULAS." sqref="E52:F52 L4">
      <formula1>13</formula1>
    </dataValidation>
    <dataValidation type="textLength" operator="equal" allowBlank="1" showInputMessage="1" showErrorMessage="1" error="ANOTAR A 18 POSICIONES EL C.U.R.P. DEL EVALUADOR CON MAYUSCULAS." sqref="H52:I52 L7">
      <formula1>18</formula1>
    </dataValidation>
    <dataValidation type="list" allowBlank="1" showInputMessage="1" showErrorMessage="1" prompt="Elija de la lista que se presenta._x000a_" sqref="D28 D24 D20 D36 D32">
      <formula1>$C$79:$C$89</formula1>
    </dataValidation>
    <dataValidation type="whole" allowBlank="1" showInputMessage="1" showErrorMessage="1" prompt="Anote en numero, la ponderación._x000a_La suma de las (5) ponderaciones deberá ser 100." sqref="F40 F28 F36 F32 F16 F20 F24">
      <formula1>1</formula1>
      <formula2>100</formula2>
    </dataValidation>
    <dataValidation allowBlank="1" showInputMessage="1" prompt="Representa los valores de resultado que superan las expectativas de la meta." sqref="G34 G30 G18 G22 G26 G14 G38"/>
    <dataValidation allowBlank="1" showInputMessage="1" prompt="Representa el valor aprobatorio que implica un cumplimiento por debajo de lo esperado en la meta, siendo todavía aceptable." sqref="I34 I30 I18 I22 I26 I14 I38"/>
    <dataValidation allowBlank="1" showInputMessage="1" prompt="Representa el valor que implica un cumplimiento no aceptable en la meta. _x000a_" sqref="J34 J30 J18 J22 J26 J14 J38"/>
    <dataValidation type="custom" allowBlank="1" showInputMessage="1" showErrorMessage="1" error="Elije una sola opción en los parámetros de evaluación" sqref="G32:J32">
      <formula1>metasindivi5</formula1>
    </dataValidation>
    <dataValidation type="list" allowBlank="1" showInputMessage="1" showErrorMessage="1" prompt="Elige de la Lista que se presenta" sqref="C41">
      <formula1>$C$56:$C$66</formula1>
    </dataValidation>
    <dataValidation type="list" allowBlank="1" showInputMessage="1" showErrorMessage="1" prompt="Anota _x000a_" sqref="E41">
      <formula1>$D$79</formula1>
    </dataValidation>
    <dataValidation type="list" allowBlank="1" showDropDown="1" showInputMessage="1" prompt="Las Metas Individuales y sus Parámetros, deberán al desplegarse y describirse ser:_x000a_Específicas, Relevantes, Observables, Medibles, Alcanzables, Realistas, Sujetas a un período preestablecido y determinantes de Resultados concretos y verificables." sqref="B39:F39 B23:F23 B19:F19 B35:F35 B31:F31 B27:F27">
      <formula1>$B$99:$B$149</formula1>
    </dataValidation>
    <dataValidation type="list" allowBlank="1" showInputMessage="1" showErrorMessage="1" prompt="DESCRIBA Y ESPECÍFIQUE,EN SU CASO, EL TIPO DE ACCIÓN CORRECTIVA O DE MEJORA DEL DESEMPEÑO QUE CONSIDERE NECESARIO O ADECUADO._x000a_ESTAS ACCIONES PUEDEN INCLUIR:" sqref="B57:D70">
      <formula1>$B$73:$H$73</formula1>
    </dataValidation>
    <dataValidation type="custom" allowBlank="1" showInputMessage="1" showErrorMessage="1" error="Elije una sola opción en los parámetros de evaluación" sqref="G28:J28">
      <formula1>metasindivi4</formula1>
    </dataValidation>
    <dataValidation allowBlank="1" showInputMessage="1" prompt="VERBO ACTIVO [mas] INDICADOR DE DESEMPEÑO (Unidad de Medida) [más] OBJETIVO DE LA CONTRIBUCIÓN [más] PERÍODO DE EJECUCIÓN._x000a_" sqref="B37 B29 B25 B13 B33 B21 B17"/>
    <dataValidation type="custom" allowBlank="1" showInputMessage="1" showErrorMessage="1" error="Elije una sola opción en los parámetros de evaluación" sqref="G24:J24">
      <formula1>metasindivi3</formula1>
    </dataValidation>
    <dataValidation type="custom" allowBlank="1" showInputMessage="1" showErrorMessage="1" error="Elije una sola opción en los parámetros de evaluación" sqref="G20:J20">
      <formula1>metasindivi2</formula1>
    </dataValidation>
    <dataValidation type="custom" allowBlank="1" showInputMessage="1" showErrorMessage="1" error="Elije una sola opción en los parámetros de evaluación" sqref="G16:J16">
      <formula1>metasindivi1</formula1>
    </dataValidation>
    <dataValidation type="textLength" operator="equal" allowBlank="1" showInputMessage="1" showErrorMessage="1" error="ANOTAR A EL R.F.C. A 13 POSICIONES DEL EVALUADO CON MAYUSCULAS." sqref="G4">
      <formula1>13</formula1>
    </dataValidation>
    <dataValidation type="textLength" operator="equal" allowBlank="1" showInputMessage="1" showErrorMessage="1" error="ANOTAR A 18 POSICIONES AL C.U.R.P. DEL EVALUADO CON MAYUSCULAS" sqref="I4">
      <formula1>18</formula1>
    </dataValidation>
    <dataValidation operator="equal" allowBlank="1" showInputMessage="1" showErrorMessage="1" prompt="INGRESAR EL NUMERO DE RUSP, SIN CEROS AL INICIO_x000a_" sqref="K4"/>
    <dataValidation allowBlank="1" showDropDown="1" showInputMessage="1" prompt="Las Metas Individuales y sus Parámetros, deberán al desplegarse y describirse ser:_x000a_Específicas, Relevantes, Observables, Medibles, Alcanzables, Realistas, Sujetas a un período preestablecido y determinantes de Resultados concretos y verificables." sqref="B15:F15"/>
    <dataValidation type="list" allowBlank="1" showInputMessage="1" showErrorMessage="1" error="Solo de la lista que se despliega" prompt="Elija de la lista que se presenta._x000a_" sqref="D16">
      <formula1>$C$79:$C$89</formula1>
    </dataValidation>
    <dataValidation type="custom" allowBlank="1" showInputMessage="1" showErrorMessage="1" error="Elije una sola opción en los parámetros de evaluación" sqref="G36:J36">
      <formula1>metasindivi6</formula1>
    </dataValidation>
    <dataValidation type="custom" allowBlank="1" showInputMessage="1" showErrorMessage="1" error="Elije una sola opción en los parámetros de evaluación" sqref="G40:J40">
      <formula1>metasindivi7</formula1>
    </dataValidation>
    <dataValidation allowBlank="1" showInputMessage="1" prompt="Representa el valor aprobatorio que implica el cumplimiento esperado en la meta, siendo aceptable." sqref="H14 H18 H22 H26 H30 H34 H38"/>
    <dataValidation allowBlank="1" showInputMessage="1" showErrorMessage="1" prompt="ANOTE EL AÑO DE LA EVALUACIÓN" sqref="B10:F10"/>
    <dataValidation type="list" allowBlank="1" showInputMessage="1" prompt="AGREGUE EL NOMBRE DEL PUESTO EQUIVALENTE" sqref="B6:F6">
      <formula1>"ENLACE"</formula1>
    </dataValidation>
    <dataValidation type="list" allowBlank="1" showInputMessage="1" showErrorMessage="1" prompt="Elija de la lista que se presenta._x000a_" sqref="D40">
      <formula1>$C$79:$C$89</formula1>
    </dataValidation>
    <dataValidation type="custom" allowBlank="1" showInputMessage="1" showErrorMessage="1" error="Elije una sola opción en los parámetros de evaluación" prompt="AL EVALUAR ESTE PARAMETRO, LA PONDERACION NO TENDRA VALOR ALGUNO Y TENDRA QUE REPONDERAR ENTRE LAS DEMAS METAS EVALUADAS" sqref="K20">
      <formula1>metasindivi2</formula1>
    </dataValidation>
    <dataValidation type="custom" allowBlank="1" showInputMessage="1" showErrorMessage="1" error="Elije una sola opción en los parámetros de evaluación" prompt="AL EVALUAR ESTE PARAMETRO, LA PONDERACION NO TENDRA VALOR ALGUNO Y TENDRA QUE REPONDERAR ENTRE LAS DEMAS METAS EVALUADAS" sqref="K24">
      <formula1>metasindivi3</formula1>
    </dataValidation>
    <dataValidation type="custom" allowBlank="1" showInputMessage="1" showErrorMessage="1" error="Elije una sola opción en los parámetros de evaluación" prompt="AL EVALUAR ESTE PARAMETRO, LA PONDERACION NO TENDRA VALOR ALGUNO Y TENDRA QUE REPONDERAR ENTRE LAS DEMAS METAS EVALUADAS" sqref="K28">
      <formula1>metasindivi4</formula1>
    </dataValidation>
    <dataValidation type="custom" allowBlank="1" showInputMessage="1" showErrorMessage="1" error="Elije una sola opción en los parámetros de evaluación" prompt="AL EVALUAR ESTE PARAMETRO, LA PONDERACION NO TENDRA VALOR ALGUNO Y TENDRA QUE REPONDERAR ENTRE LAS DEMAS METAS EVALUADAS" sqref="K32">
      <formula1>metasindivi5</formula1>
    </dataValidation>
    <dataValidation type="custom" allowBlank="1" showInputMessage="1" showErrorMessage="1" error="Elije una sola opción en los parámetros de evaluación" prompt="AL EVALUAR ESTE PARAMETRO, LA PONDERACION NO TENDRA VALOR ALGUNO Y TENDRA QUE REPONDERAR ENTRE LAS DEMAS METAS EVALUADAS" sqref="K36">
      <formula1>metasindivi6</formula1>
    </dataValidation>
    <dataValidation type="custom" allowBlank="1" showInputMessage="1" showErrorMessage="1" error="Elije una sola opción en los parámetros de evaluación" prompt="AL EVALUAR ESTE PARAMETRO, LA PONDERACION NO TENDRA VALOR ALGUNO Y TENDRA QUE REPONDERAR ENTRE LAS DEMAS METAS EVALUADAS" sqref="K40">
      <formula1>metasindivi7</formula1>
    </dataValidation>
  </dataValidations>
  <printOptions horizontalCentered="1" verticalCentered="1"/>
  <pageMargins left="0" right="0" top="0" bottom="0" header="0.15748031496062992" footer="0"/>
  <pageSetup scale="50" orientation="portrait" r:id="rId2"/>
  <headerFooter alignWithMargins="0">
    <oddHeader xml:space="preserve">&amp;C&amp;"Arial,Negrita"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IU61"/>
  <sheetViews>
    <sheetView showGridLines="0" zoomScale="85" zoomScaleNormal="85" zoomScaleSheetLayoutView="50" workbookViewId="0"/>
  </sheetViews>
  <sheetFormatPr baseColWidth="10" defaultColWidth="0" defaultRowHeight="12.75" zeroHeight="1" x14ac:dyDescent="0.2"/>
  <cols>
    <col min="1" max="1" width="1.7109375" style="87" customWidth="1"/>
    <col min="2" max="2" width="16.140625" customWidth="1"/>
    <col min="3" max="3" width="25.42578125" customWidth="1"/>
    <col min="4" max="4" width="13.42578125" customWidth="1"/>
    <col min="5" max="5" width="19.42578125" customWidth="1"/>
    <col min="6" max="6" width="16.140625" customWidth="1"/>
    <col min="7" max="7" width="13.7109375" customWidth="1"/>
    <col min="8" max="10" width="23.7109375" customWidth="1"/>
    <col min="11" max="11" width="16.140625" hidden="1" customWidth="1"/>
    <col min="12" max="12" width="1.7109375" style="28" customWidth="1"/>
    <col min="13" max="255" width="11.42578125" style="28" hidden="1" customWidth="1"/>
    <col min="256" max="16384" width="7.7109375" style="28" hidden="1"/>
  </cols>
  <sheetData>
    <row r="1" spans="2:12" ht="21" customHeight="1" x14ac:dyDescent="0.2">
      <c r="B1" s="498" t="str">
        <f>MDI!B1</f>
        <v>Evaluación del Desempeño del Personal de Mando de la APF</v>
      </c>
      <c r="C1" s="499"/>
      <c r="D1" s="499"/>
      <c r="E1" s="499"/>
      <c r="F1" s="499"/>
      <c r="G1" s="499"/>
      <c r="H1" s="499"/>
      <c r="I1" s="499"/>
      <c r="J1" s="500"/>
      <c r="L1" s="87"/>
    </row>
    <row r="2" spans="2:12" ht="42" customHeight="1" x14ac:dyDescent="0.2">
      <c r="B2" s="48" t="s">
        <v>287</v>
      </c>
      <c r="C2" s="45"/>
      <c r="D2" s="45"/>
      <c r="E2" s="45"/>
      <c r="F2" s="45"/>
      <c r="G2" s="45"/>
      <c r="H2" s="45"/>
      <c r="I2" s="45"/>
      <c r="J2" s="45"/>
      <c r="K2" s="46"/>
      <c r="L2" s="87"/>
    </row>
    <row r="3" spans="2:12" ht="3" customHeight="1" x14ac:dyDescent="0.2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87"/>
    </row>
    <row r="4" spans="2:12" ht="40.5" customHeight="1" x14ac:dyDescent="0.2">
      <c r="B4" s="510">
        <f>MDI!B4</f>
        <v>0</v>
      </c>
      <c r="C4" s="504"/>
      <c r="D4" s="504"/>
      <c r="E4" s="504"/>
      <c r="F4" s="53"/>
      <c r="G4" s="511">
        <f>MDI!G4</f>
        <v>0</v>
      </c>
      <c r="H4" s="511"/>
      <c r="I4" s="54"/>
      <c r="J4" s="511">
        <f>MDI!I4</f>
        <v>0</v>
      </c>
      <c r="K4" s="512"/>
      <c r="L4" s="87"/>
    </row>
    <row r="5" spans="2:12" ht="10.5" customHeight="1" x14ac:dyDescent="0.2">
      <c r="B5" s="513" t="s">
        <v>216</v>
      </c>
      <c r="C5" s="514"/>
      <c r="D5" s="514"/>
      <c r="E5" s="514"/>
      <c r="F5" s="55"/>
      <c r="G5" s="506" t="s">
        <v>230</v>
      </c>
      <c r="H5" s="506"/>
      <c r="I5" s="55"/>
      <c r="J5" s="506" t="s">
        <v>231</v>
      </c>
      <c r="K5" s="507"/>
      <c r="L5" s="87"/>
    </row>
    <row r="6" spans="2:12" ht="29.1" customHeight="1" x14ac:dyDescent="0.2">
      <c r="B6" s="510">
        <f>MDI!B6</f>
        <v>0</v>
      </c>
      <c r="C6" s="504"/>
      <c r="D6" s="504"/>
      <c r="E6" s="504"/>
      <c r="F6" s="311"/>
      <c r="G6" s="504">
        <f>MDI!H6</f>
        <v>0</v>
      </c>
      <c r="H6" s="504"/>
      <c r="I6" s="54"/>
      <c r="J6" s="564">
        <f>MDI!K4</f>
        <v>0</v>
      </c>
      <c r="K6" s="565"/>
      <c r="L6" s="87"/>
    </row>
    <row r="7" spans="2:12" ht="10.5" customHeight="1" x14ac:dyDescent="0.2">
      <c r="B7" s="508" t="str">
        <f>MDI!B7</f>
        <v>DENOMINACIÓN DEL PUESTO</v>
      </c>
      <c r="C7" s="506"/>
      <c r="D7" s="506"/>
      <c r="E7" s="506"/>
      <c r="F7" s="290"/>
      <c r="G7" s="506" t="str">
        <f>MDI!H7</f>
        <v>CODIGO DE PUESTO</v>
      </c>
      <c r="H7" s="506"/>
      <c r="I7" s="55"/>
      <c r="J7" s="506" t="str">
        <f>MDI!K5</f>
        <v>No.de RUSP</v>
      </c>
      <c r="K7" s="507"/>
      <c r="L7" s="87"/>
    </row>
    <row r="8" spans="2:12" ht="37.5" customHeight="1" x14ac:dyDescent="0.2">
      <c r="B8" s="510">
        <f>MDI!B8</f>
        <v>0</v>
      </c>
      <c r="C8" s="504"/>
      <c r="D8" s="504"/>
      <c r="E8" s="504"/>
      <c r="F8" s="54"/>
      <c r="G8" s="504">
        <f>MDI!H8</f>
        <v>0</v>
      </c>
      <c r="H8" s="504"/>
      <c r="I8" s="504"/>
      <c r="J8" s="504"/>
      <c r="K8" s="505"/>
      <c r="L8" s="87"/>
    </row>
    <row r="9" spans="2:12" ht="10.5" customHeight="1" x14ac:dyDescent="0.2">
      <c r="B9" s="508" t="str">
        <f>MDI!B9</f>
        <v>NOMBRE DE LA DEPENDENCIA U ÓRGANO ADMINISTRATIVO DESCONCENTRADO</v>
      </c>
      <c r="C9" s="506"/>
      <c r="D9" s="506"/>
      <c r="E9" s="506"/>
      <c r="F9" s="55"/>
      <c r="G9" s="506" t="str">
        <f>MDI!H9</f>
        <v>CLAVE Y NOMBRE DE LA UNIDAD ADMINISTRATIVA RESPONSABLE</v>
      </c>
      <c r="H9" s="506"/>
      <c r="I9" s="506"/>
      <c r="J9" s="506"/>
      <c r="K9" s="507"/>
      <c r="L9" s="87"/>
    </row>
    <row r="10" spans="2:12" ht="29.1" customHeight="1" x14ac:dyDescent="0.2">
      <c r="B10" s="566">
        <f>MDI!B10</f>
        <v>0</v>
      </c>
      <c r="C10" s="511"/>
      <c r="D10" s="511"/>
      <c r="E10" s="511"/>
      <c r="F10" s="313"/>
      <c r="G10" s="511">
        <f>MDI!H10</f>
        <v>0</v>
      </c>
      <c r="H10" s="511"/>
      <c r="I10" s="511"/>
      <c r="J10" s="511"/>
      <c r="K10" s="287"/>
      <c r="L10" s="87"/>
    </row>
    <row r="11" spans="2:12" ht="12" customHeight="1" x14ac:dyDescent="0.2">
      <c r="B11" s="539" t="str">
        <f>MDI!B11</f>
        <v xml:space="preserve">AÑO DE LA EVALUACIÓN </v>
      </c>
      <c r="C11" s="540"/>
      <c r="D11" s="540"/>
      <c r="E11" s="540"/>
      <c r="F11" s="312"/>
      <c r="G11" s="540" t="str">
        <f>MDI!H11</f>
        <v>LUGAR y FECHA DE LA APLICACIÓN</v>
      </c>
      <c r="H11" s="540"/>
      <c r="I11" s="540"/>
      <c r="J11" s="540"/>
      <c r="K11" s="288"/>
      <c r="L11" s="87"/>
    </row>
    <row r="12" spans="2:12" ht="2.4500000000000002" customHeight="1" x14ac:dyDescent="0.2">
      <c r="B12" s="135"/>
      <c r="C12" s="103"/>
      <c r="D12" s="103"/>
      <c r="E12" s="103"/>
      <c r="F12" s="103"/>
      <c r="G12" s="103"/>
      <c r="H12" s="103"/>
      <c r="I12" s="103"/>
      <c r="J12" s="103"/>
      <c r="K12" s="135"/>
      <c r="L12" s="87"/>
    </row>
    <row r="13" spans="2:12" ht="40.5" customHeight="1" x14ac:dyDescent="0.2">
      <c r="B13" s="509" t="s">
        <v>257</v>
      </c>
      <c r="C13" s="509"/>
      <c r="D13" s="509"/>
      <c r="E13" s="509"/>
      <c r="F13" s="509"/>
      <c r="G13" s="509"/>
      <c r="H13" s="509"/>
      <c r="I13" s="509"/>
      <c r="J13" s="567" t="s">
        <v>104</v>
      </c>
      <c r="K13" s="568"/>
      <c r="L13" s="87"/>
    </row>
    <row r="14" spans="2:12" ht="33" customHeight="1" x14ac:dyDescent="0.2">
      <c r="B14" s="501" t="s">
        <v>269</v>
      </c>
      <c r="C14" s="501"/>
      <c r="D14" s="501"/>
      <c r="E14" s="501"/>
      <c r="F14" s="501"/>
      <c r="G14" s="501"/>
      <c r="H14" s="501"/>
      <c r="I14" s="501"/>
      <c r="J14" s="502"/>
      <c r="K14" s="503"/>
      <c r="L14" s="87"/>
    </row>
    <row r="15" spans="2:12" ht="33" customHeight="1" x14ac:dyDescent="0.2">
      <c r="B15" s="501" t="s">
        <v>270</v>
      </c>
      <c r="C15" s="501"/>
      <c r="D15" s="501"/>
      <c r="E15" s="501"/>
      <c r="F15" s="501"/>
      <c r="G15" s="501"/>
      <c r="H15" s="501"/>
      <c r="I15" s="501"/>
      <c r="J15" s="502"/>
      <c r="K15" s="503"/>
      <c r="L15" s="87"/>
    </row>
    <row r="16" spans="2:12" ht="33" customHeight="1" x14ac:dyDescent="0.2">
      <c r="B16" s="501" t="s">
        <v>271</v>
      </c>
      <c r="C16" s="501"/>
      <c r="D16" s="501"/>
      <c r="E16" s="501"/>
      <c r="F16" s="501"/>
      <c r="G16" s="501"/>
      <c r="H16" s="501"/>
      <c r="I16" s="501"/>
      <c r="J16" s="502"/>
      <c r="K16" s="503"/>
      <c r="L16" s="87"/>
    </row>
    <row r="17" spans="2:12" ht="33" customHeight="1" x14ac:dyDescent="0.2">
      <c r="B17" s="501" t="s">
        <v>272</v>
      </c>
      <c r="C17" s="501"/>
      <c r="D17" s="501"/>
      <c r="E17" s="501"/>
      <c r="F17" s="501"/>
      <c r="G17" s="501"/>
      <c r="H17" s="501"/>
      <c r="I17" s="501"/>
      <c r="J17" s="502"/>
      <c r="K17" s="503"/>
      <c r="L17" s="87"/>
    </row>
    <row r="18" spans="2:12" ht="26.25" customHeight="1" x14ac:dyDescent="0.2">
      <c r="B18" s="547" t="s">
        <v>72</v>
      </c>
      <c r="C18" s="548"/>
      <c r="D18" s="548"/>
      <c r="E18" s="548"/>
      <c r="F18" s="548"/>
      <c r="G18" s="549"/>
      <c r="H18" s="544" t="s">
        <v>73</v>
      </c>
      <c r="I18" s="545"/>
      <c r="J18" s="546"/>
      <c r="K18" s="536" t="s">
        <v>74</v>
      </c>
      <c r="L18" s="87"/>
    </row>
    <row r="19" spans="2:12" ht="39" customHeight="1" x14ac:dyDescent="0.2">
      <c r="B19" s="550"/>
      <c r="C19" s="551"/>
      <c r="D19" s="551"/>
      <c r="E19" s="551"/>
      <c r="F19" s="551"/>
      <c r="G19" s="552"/>
      <c r="H19" s="34" t="s">
        <v>268</v>
      </c>
      <c r="I19" s="34" t="s">
        <v>13</v>
      </c>
      <c r="J19" s="35" t="s">
        <v>267</v>
      </c>
      <c r="K19" s="537"/>
      <c r="L19" s="87"/>
    </row>
    <row r="20" spans="2:12" ht="71.25" customHeight="1" x14ac:dyDescent="0.2">
      <c r="B20" s="550"/>
      <c r="C20" s="551"/>
      <c r="D20" s="551"/>
      <c r="E20" s="551"/>
      <c r="F20" s="551"/>
      <c r="G20" s="552"/>
      <c r="H20" s="56" t="s">
        <v>240</v>
      </c>
      <c r="I20" s="56" t="s">
        <v>241</v>
      </c>
      <c r="J20" s="56" t="s">
        <v>242</v>
      </c>
      <c r="K20" s="538"/>
      <c r="L20" s="87"/>
    </row>
    <row r="21" spans="2:12" ht="72" customHeight="1" x14ac:dyDescent="0.2">
      <c r="B21" s="34">
        <v>1</v>
      </c>
      <c r="C21" s="553"/>
      <c r="D21" s="554"/>
      <c r="E21" s="554"/>
      <c r="F21" s="554"/>
      <c r="G21" s="555"/>
      <c r="H21" s="15"/>
      <c r="I21" s="15"/>
      <c r="J21" s="15"/>
      <c r="K21" s="250" t="str">
        <f>'tablas de calculo'!AV1</f>
        <v xml:space="preserve">   </v>
      </c>
      <c r="L21" s="87"/>
    </row>
    <row r="22" spans="2:12" ht="72" customHeight="1" x14ac:dyDescent="0.2">
      <c r="B22" s="34">
        <v>2</v>
      </c>
      <c r="C22" s="553"/>
      <c r="D22" s="554"/>
      <c r="E22" s="554"/>
      <c r="F22" s="554"/>
      <c r="G22" s="555"/>
      <c r="H22" s="15"/>
      <c r="I22" s="15"/>
      <c r="J22" s="15"/>
      <c r="K22" s="250" t="str">
        <f>'tablas de calculo'!AV2</f>
        <v xml:space="preserve">   </v>
      </c>
      <c r="L22" s="87"/>
    </row>
    <row r="23" spans="2:12" ht="72" customHeight="1" x14ac:dyDescent="0.2">
      <c r="B23" s="34">
        <v>3</v>
      </c>
      <c r="C23" s="553"/>
      <c r="D23" s="554"/>
      <c r="E23" s="554"/>
      <c r="F23" s="554"/>
      <c r="G23" s="555"/>
      <c r="H23" s="15"/>
      <c r="I23" s="15"/>
      <c r="J23" s="15"/>
      <c r="K23" s="250" t="str">
        <f>'tablas de calculo'!AV3</f>
        <v xml:space="preserve">   </v>
      </c>
      <c r="L23" s="87"/>
    </row>
    <row r="24" spans="2:12" ht="38.25" hidden="1" customHeight="1" x14ac:dyDescent="0.2">
      <c r="B24" s="41"/>
      <c r="C24" s="42"/>
      <c r="D24" s="559" t="s">
        <v>77</v>
      </c>
      <c r="E24" s="559"/>
      <c r="F24" s="559"/>
      <c r="G24" s="559"/>
      <c r="H24" s="559"/>
      <c r="I24" s="559"/>
      <c r="J24" s="560"/>
      <c r="K24" s="249" t="str">
        <f>'tablas de calculo'!AW4</f>
        <v>Verifica el 3° requisito</v>
      </c>
      <c r="L24" s="87"/>
    </row>
    <row r="25" spans="2:12" ht="3" customHeight="1" x14ac:dyDescent="0.2">
      <c r="B25" s="135"/>
      <c r="C25" s="135"/>
      <c r="D25" s="136"/>
      <c r="E25" s="136"/>
      <c r="F25" s="136"/>
      <c r="G25" s="136"/>
      <c r="H25" s="136"/>
      <c r="I25" s="136"/>
      <c r="J25" s="136"/>
      <c r="K25" s="136"/>
      <c r="L25" s="87"/>
    </row>
    <row r="26" spans="2:12" ht="32.25" customHeight="1" x14ac:dyDescent="0.2">
      <c r="B26" s="240" t="s">
        <v>253</v>
      </c>
      <c r="C26" s="49"/>
      <c r="D26" s="49"/>
      <c r="E26" s="49"/>
      <c r="F26" s="50"/>
      <c r="G26" s="240" t="s">
        <v>259</v>
      </c>
      <c r="H26" s="49"/>
      <c r="I26" s="49"/>
      <c r="J26" s="49"/>
      <c r="K26" s="50"/>
      <c r="L26" s="87"/>
    </row>
    <row r="27" spans="2:12" ht="42" customHeight="1" x14ac:dyDescent="0.25">
      <c r="B27" s="561">
        <f>MDI!F48</f>
        <v>0</v>
      </c>
      <c r="C27" s="562"/>
      <c r="D27" s="562"/>
      <c r="E27" s="562"/>
      <c r="F27" s="563"/>
      <c r="G27" s="495"/>
      <c r="H27" s="496"/>
      <c r="I27" s="496"/>
      <c r="J27" s="496"/>
      <c r="K27" s="497"/>
      <c r="L27" s="87"/>
    </row>
    <row r="28" spans="2:12" ht="12" customHeight="1" x14ac:dyDescent="0.2">
      <c r="B28" s="524" t="s">
        <v>232</v>
      </c>
      <c r="C28" s="525"/>
      <c r="D28" s="525"/>
      <c r="E28" s="525"/>
      <c r="F28" s="526"/>
      <c r="G28" s="533" t="s">
        <v>78</v>
      </c>
      <c r="H28" s="534"/>
      <c r="I28" s="534"/>
      <c r="J28" s="534"/>
      <c r="K28" s="535"/>
      <c r="L28" s="87"/>
    </row>
    <row r="29" spans="2:12" ht="42" customHeight="1" x14ac:dyDescent="0.25">
      <c r="B29" s="521">
        <f>MDI!F42</f>
        <v>0</v>
      </c>
      <c r="C29" s="522"/>
      <c r="D29" s="522"/>
      <c r="E29" s="522"/>
      <c r="F29" s="523"/>
      <c r="G29" s="515"/>
      <c r="H29" s="516"/>
      <c r="I29" s="516"/>
      <c r="J29" s="516"/>
      <c r="K29" s="517"/>
      <c r="L29" s="87"/>
    </row>
    <row r="30" spans="2:12" ht="12" customHeight="1" x14ac:dyDescent="0.2">
      <c r="B30" s="524" t="s">
        <v>233</v>
      </c>
      <c r="C30" s="525"/>
      <c r="D30" s="525"/>
      <c r="E30" s="525"/>
      <c r="F30" s="526"/>
      <c r="G30" s="533" t="s">
        <v>233</v>
      </c>
      <c r="H30" s="534"/>
      <c r="I30" s="534"/>
      <c r="J30" s="534"/>
      <c r="K30" s="535"/>
      <c r="L30" s="87"/>
    </row>
    <row r="31" spans="2:12" ht="42" customHeight="1" x14ac:dyDescent="0.2">
      <c r="B31" s="527"/>
      <c r="C31" s="528"/>
      <c r="D31" s="528"/>
      <c r="E31" s="528"/>
      <c r="F31" s="529"/>
      <c r="G31" s="515"/>
      <c r="H31" s="516"/>
      <c r="I31" s="516"/>
      <c r="J31" s="516"/>
      <c r="K31" s="517"/>
      <c r="L31" s="87"/>
    </row>
    <row r="32" spans="2:12" ht="12" customHeight="1" x14ac:dyDescent="0.2">
      <c r="B32" s="530" t="s">
        <v>234</v>
      </c>
      <c r="C32" s="531"/>
      <c r="D32" s="531"/>
      <c r="E32" s="531"/>
      <c r="F32" s="532"/>
      <c r="G32" s="518" t="s">
        <v>234</v>
      </c>
      <c r="H32" s="519"/>
      <c r="I32" s="519"/>
      <c r="J32" s="519"/>
      <c r="K32" s="520"/>
      <c r="L32" s="87"/>
    </row>
    <row r="33" spans="2:12" ht="3" customHeight="1" x14ac:dyDescent="0.2">
      <c r="B33" s="239"/>
      <c r="C33" s="239"/>
      <c r="D33" s="239"/>
      <c r="E33" s="239"/>
      <c r="F33" s="239"/>
      <c r="G33" s="239"/>
      <c r="H33" s="239"/>
      <c r="I33" s="239"/>
      <c r="J33" s="239"/>
      <c r="K33" s="239"/>
      <c r="L33" s="87"/>
    </row>
    <row r="34" spans="2:12" ht="25.5" customHeight="1" x14ac:dyDescent="0.2">
      <c r="B34" s="48" t="s">
        <v>79</v>
      </c>
      <c r="C34" s="43"/>
      <c r="D34" s="43"/>
      <c r="E34" s="43"/>
      <c r="F34" s="43"/>
      <c r="G34" s="43"/>
      <c r="H34" s="43"/>
      <c r="I34" s="43"/>
      <c r="J34" s="43"/>
      <c r="K34" s="44"/>
      <c r="L34" s="87"/>
    </row>
    <row r="35" spans="2:12" ht="25.5" customHeight="1" x14ac:dyDescent="0.2">
      <c r="B35" s="556"/>
      <c r="C35" s="557"/>
      <c r="D35" s="557"/>
      <c r="E35" s="557"/>
      <c r="F35" s="557"/>
      <c r="G35" s="557"/>
      <c r="H35" s="557"/>
      <c r="I35" s="557"/>
      <c r="J35" s="557"/>
      <c r="K35" s="558"/>
      <c r="L35" s="87"/>
    </row>
    <row r="36" spans="2:12" ht="25.5" customHeight="1" x14ac:dyDescent="0.2">
      <c r="B36" s="541"/>
      <c r="C36" s="542"/>
      <c r="D36" s="542"/>
      <c r="E36" s="542"/>
      <c r="F36" s="542"/>
      <c r="G36" s="542"/>
      <c r="H36" s="542"/>
      <c r="I36" s="542"/>
      <c r="J36" s="542"/>
      <c r="K36" s="543"/>
      <c r="L36" s="87"/>
    </row>
    <row r="37" spans="2:12" ht="25.5" customHeight="1" x14ac:dyDescent="0.2">
      <c r="B37" s="541"/>
      <c r="C37" s="542"/>
      <c r="D37" s="542"/>
      <c r="E37" s="542"/>
      <c r="F37" s="542"/>
      <c r="G37" s="542"/>
      <c r="H37" s="542"/>
      <c r="I37" s="542"/>
      <c r="J37" s="542"/>
      <c r="K37" s="543"/>
      <c r="L37" s="87"/>
    </row>
    <row r="38" spans="2:12" ht="25.5" customHeight="1" x14ac:dyDescent="0.2">
      <c r="B38" s="541"/>
      <c r="C38" s="542"/>
      <c r="D38" s="542"/>
      <c r="E38" s="542"/>
      <c r="F38" s="542"/>
      <c r="G38" s="542"/>
      <c r="H38" s="542"/>
      <c r="I38" s="542"/>
      <c r="J38" s="542"/>
      <c r="K38" s="543"/>
      <c r="L38" s="87"/>
    </row>
    <row r="39" spans="2:12" ht="25.5" customHeight="1" x14ac:dyDescent="0.2">
      <c r="B39" s="541"/>
      <c r="C39" s="542"/>
      <c r="D39" s="542"/>
      <c r="E39" s="542"/>
      <c r="F39" s="542"/>
      <c r="G39" s="542"/>
      <c r="H39" s="542"/>
      <c r="I39" s="542"/>
      <c r="J39" s="542"/>
      <c r="K39" s="543"/>
      <c r="L39" s="87"/>
    </row>
    <row r="40" spans="2:12" ht="25.5" customHeight="1" x14ac:dyDescent="0.2">
      <c r="B40" s="541"/>
      <c r="C40" s="542"/>
      <c r="D40" s="542"/>
      <c r="E40" s="542"/>
      <c r="F40" s="542"/>
      <c r="G40" s="542"/>
      <c r="H40" s="542"/>
      <c r="I40" s="542"/>
      <c r="J40" s="542"/>
      <c r="K40" s="543"/>
      <c r="L40" s="87"/>
    </row>
    <row r="41" spans="2:12" ht="25.5" customHeight="1" x14ac:dyDescent="0.2">
      <c r="B41" s="541"/>
      <c r="C41" s="542"/>
      <c r="D41" s="542"/>
      <c r="E41" s="542"/>
      <c r="F41" s="542"/>
      <c r="G41" s="542"/>
      <c r="H41" s="542"/>
      <c r="I41" s="542"/>
      <c r="J41" s="542"/>
      <c r="K41" s="543"/>
      <c r="L41" s="87"/>
    </row>
    <row r="42" spans="2:12" hidden="1" x14ac:dyDescent="0.2"/>
    <row r="43" spans="2:12" hidden="1" x14ac:dyDescent="0.2"/>
    <row r="44" spans="2:12" hidden="1" x14ac:dyDescent="0.2"/>
    <row r="45" spans="2:12" hidden="1" x14ac:dyDescent="0.2"/>
    <row r="46" spans="2:12" hidden="1" x14ac:dyDescent="0.2"/>
    <row r="47" spans="2:12" hidden="1" x14ac:dyDescent="0.2"/>
    <row r="48" spans="2:12" hidden="1" x14ac:dyDescent="0.2"/>
    <row r="49" spans="2:12" hidden="1" x14ac:dyDescent="0.2"/>
    <row r="50" spans="2:12" hidden="1" x14ac:dyDescent="0.2"/>
    <row r="51" spans="2:12" hidden="1" x14ac:dyDescent="0.2"/>
    <row r="52" spans="2:12" hidden="1" x14ac:dyDescent="0.2"/>
    <row r="53" spans="2:12" x14ac:dyDescent="0.2"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</row>
    <row r="54" spans="2:12" x14ac:dyDescent="0.2"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</row>
    <row r="55" spans="2:12" x14ac:dyDescent="0.2"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</row>
    <row r="56" spans="2:12" x14ac:dyDescent="0.2"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</row>
    <row r="57" spans="2:12" x14ac:dyDescent="0.2"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</row>
    <row r="58" spans="2:12" x14ac:dyDescent="0.2"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</row>
    <row r="59" spans="2:12" hidden="1" x14ac:dyDescent="0.2"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</row>
    <row r="60" spans="2:12" hidden="1" x14ac:dyDescent="0.2"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</row>
    <row r="61" spans="2:12" x14ac:dyDescent="0.2"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</row>
  </sheetData>
  <sheetProtection password="C882" sheet="1" objects="1" scenarios="1"/>
  <customSheetViews>
    <customSheetView guid="{50494D46-58B3-4AC4-A527-419C8BBDFD54}" scale="85" showGridLines="0" fitToPage="1" printArea="1" hiddenRows="1" hiddenColumns="1" showRuler="0">
      <selection activeCell="J15" sqref="J15:K15"/>
      <pageMargins left="0.19685039370078741" right="0.19685039370078741" top="0.19685039370078741" bottom="0.23622047244094491" header="0" footer="0"/>
      <printOptions horizontalCentered="1"/>
      <pageSetup scale="60" orientation="portrait" r:id="rId1"/>
      <headerFooter alignWithMargins="0"/>
    </customSheetView>
  </customSheetViews>
  <mergeCells count="57">
    <mergeCell ref="B14:I14"/>
    <mergeCell ref="B41:K41"/>
    <mergeCell ref="H18:J18"/>
    <mergeCell ref="B18:G20"/>
    <mergeCell ref="C21:G21"/>
    <mergeCell ref="B28:F28"/>
    <mergeCell ref="C22:G22"/>
    <mergeCell ref="C23:G23"/>
    <mergeCell ref="B38:K38"/>
    <mergeCell ref="B40:K40"/>
    <mergeCell ref="B36:K36"/>
    <mergeCell ref="B35:K35"/>
    <mergeCell ref="B39:K39"/>
    <mergeCell ref="D24:J24"/>
    <mergeCell ref="B37:K37"/>
    <mergeCell ref="G28:K28"/>
    <mergeCell ref="B27:F27"/>
    <mergeCell ref="J14:K14"/>
    <mergeCell ref="K18:K20"/>
    <mergeCell ref="B6:E6"/>
    <mergeCell ref="B7:E7"/>
    <mergeCell ref="G7:H7"/>
    <mergeCell ref="G6:H6"/>
    <mergeCell ref="B11:E11"/>
    <mergeCell ref="J6:K6"/>
    <mergeCell ref="B8:E8"/>
    <mergeCell ref="B17:I17"/>
    <mergeCell ref="J17:K17"/>
    <mergeCell ref="B10:E10"/>
    <mergeCell ref="G11:J11"/>
    <mergeCell ref="G10:J10"/>
    <mergeCell ref="J7:K7"/>
    <mergeCell ref="J13:K13"/>
    <mergeCell ref="G31:K31"/>
    <mergeCell ref="G32:K32"/>
    <mergeCell ref="B29:F29"/>
    <mergeCell ref="B30:F30"/>
    <mergeCell ref="B31:F31"/>
    <mergeCell ref="B32:F32"/>
    <mergeCell ref="G29:K29"/>
    <mergeCell ref="G30:K30"/>
    <mergeCell ref="G27:K27"/>
    <mergeCell ref="B1:J1"/>
    <mergeCell ref="B15:I15"/>
    <mergeCell ref="J15:K15"/>
    <mergeCell ref="B16:I16"/>
    <mergeCell ref="J16:K16"/>
    <mergeCell ref="G8:K8"/>
    <mergeCell ref="G9:K9"/>
    <mergeCell ref="B9:E9"/>
    <mergeCell ref="B13:I13"/>
    <mergeCell ref="B4:E4"/>
    <mergeCell ref="G4:H4"/>
    <mergeCell ref="J4:K4"/>
    <mergeCell ref="B5:E5"/>
    <mergeCell ref="G5:H5"/>
    <mergeCell ref="J5:K5"/>
  </mergeCells>
  <phoneticPr fontId="16" type="noConversion"/>
  <dataValidations count="3">
    <dataValidation type="custom" allowBlank="1" showInputMessage="1" showErrorMessage="1" error="Elije una sola opción, en la calificación" sqref="H21:J21">
      <formula1>actexten1</formula1>
    </dataValidation>
    <dataValidation type="custom" allowBlank="1" showInputMessage="1" showErrorMessage="1" error="Elije una sola opción, en la calificación" sqref="H22:J22">
      <formula1>actexten2</formula1>
    </dataValidation>
    <dataValidation type="custom" allowBlank="1" showInputMessage="1" showErrorMessage="1" error="Elije una sola opción, en la calificación" sqref="H23:J23">
      <formula1>actexten3</formula1>
    </dataValidation>
  </dataValidations>
  <printOptions horizontalCentered="1"/>
  <pageMargins left="0.19685039370078741" right="0.19685039370078741" top="0.19685039370078741" bottom="0.23622047244094491" header="0" footer="0"/>
  <pageSetup scale="59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IU75"/>
  <sheetViews>
    <sheetView showGridLines="0" zoomScale="85" zoomScaleNormal="85" zoomScaleSheetLayoutView="75" workbookViewId="0"/>
  </sheetViews>
  <sheetFormatPr baseColWidth="10" defaultColWidth="0" defaultRowHeight="12.75" zeroHeight="1" x14ac:dyDescent="0.2"/>
  <cols>
    <col min="1" max="1" width="1.7109375" style="87" customWidth="1"/>
    <col min="2" max="2" width="18.7109375" style="88" customWidth="1"/>
    <col min="3" max="3" width="19" style="88" customWidth="1"/>
    <col min="4" max="4" width="14.7109375" style="88" customWidth="1"/>
    <col min="5" max="5" width="18" style="88" customWidth="1"/>
    <col min="6" max="6" width="18.85546875" style="88" customWidth="1"/>
    <col min="7" max="7" width="21.28515625" style="88" customWidth="1"/>
    <col min="8" max="8" width="19.5703125" style="88" customWidth="1"/>
    <col min="9" max="9" width="17.85546875" style="88" customWidth="1"/>
    <col min="10" max="10" width="19.28515625" style="88" customWidth="1"/>
    <col min="11" max="11" width="14" style="88" customWidth="1"/>
    <col min="12" max="12" width="1.7109375" style="87" customWidth="1"/>
    <col min="13" max="13" width="3.140625" style="87" hidden="1" customWidth="1"/>
    <col min="14" max="14" width="3.5703125" style="87" hidden="1" customWidth="1"/>
    <col min="15" max="255" width="11.42578125" style="87" hidden="1" customWidth="1"/>
    <col min="256" max="16384" width="2.5703125" style="87" hidden="1"/>
  </cols>
  <sheetData>
    <row r="1" spans="1:75" ht="21" customHeight="1" x14ac:dyDescent="0.2">
      <c r="B1" s="569" t="str">
        <f>ACT.EXT.!B1</f>
        <v>Evaluación del Desempeño del Personal de Mando de la APF</v>
      </c>
      <c r="C1" s="570"/>
      <c r="D1" s="570"/>
      <c r="E1" s="570"/>
      <c r="F1" s="570"/>
      <c r="G1" s="570"/>
      <c r="H1" s="570"/>
      <c r="I1" s="570"/>
      <c r="J1" s="570"/>
      <c r="K1" s="571"/>
    </row>
    <row r="2" spans="1:75" s="28" customFormat="1" ht="36.75" customHeight="1" x14ac:dyDescent="0.25">
      <c r="A2" s="87"/>
      <c r="B2" s="584" t="s">
        <v>288</v>
      </c>
      <c r="C2" s="585"/>
      <c r="D2" s="585"/>
      <c r="E2" s="585"/>
      <c r="F2" s="585"/>
      <c r="G2" s="585"/>
      <c r="H2" s="585"/>
      <c r="I2" s="585"/>
      <c r="J2" s="585"/>
      <c r="K2" s="586"/>
      <c r="L2" s="151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</row>
    <row r="3" spans="1:75" s="28" customFormat="1" ht="2.4500000000000002" customHeight="1" x14ac:dyDescent="0.25">
      <c r="A3" s="87"/>
      <c r="B3" s="146"/>
      <c r="C3" s="146"/>
      <c r="D3" s="146"/>
      <c r="E3" s="146"/>
      <c r="F3" s="146"/>
      <c r="G3" s="146"/>
      <c r="H3" s="146"/>
      <c r="I3" s="146"/>
      <c r="J3" s="146"/>
      <c r="K3" s="148"/>
      <c r="L3" s="147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</row>
    <row r="4" spans="1:75" s="28" customFormat="1" ht="24" customHeight="1" x14ac:dyDescent="0.25">
      <c r="A4" s="87"/>
      <c r="B4" s="605">
        <f>ACT.EXT.!B4</f>
        <v>0</v>
      </c>
      <c r="C4" s="606"/>
      <c r="D4" s="606"/>
      <c r="E4" s="606"/>
      <c r="F4" s="142"/>
      <c r="G4" s="603">
        <f>ACT.EXT.!G4</f>
        <v>0</v>
      </c>
      <c r="H4" s="603"/>
      <c r="I4" s="80"/>
      <c r="J4" s="603">
        <f>ACT.EXT.!J4</f>
        <v>0</v>
      </c>
      <c r="K4" s="604"/>
      <c r="L4" s="147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</row>
    <row r="5" spans="1:75" s="28" customFormat="1" ht="9.75" customHeight="1" x14ac:dyDescent="0.25">
      <c r="A5" s="87"/>
      <c r="B5" s="607" t="s">
        <v>216</v>
      </c>
      <c r="C5" s="608"/>
      <c r="D5" s="608"/>
      <c r="E5" s="608"/>
      <c r="F5" s="58"/>
      <c r="G5" s="608" t="s">
        <v>217</v>
      </c>
      <c r="H5" s="608"/>
      <c r="I5" s="59"/>
      <c r="J5" s="608" t="s">
        <v>218</v>
      </c>
      <c r="K5" s="609"/>
      <c r="L5" s="147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8"/>
    </row>
    <row r="6" spans="1:75" s="28" customFormat="1" ht="24" customHeight="1" x14ac:dyDescent="0.25">
      <c r="A6" s="87"/>
      <c r="B6" s="510">
        <f>ACT.EXT.!B6</f>
        <v>0</v>
      </c>
      <c r="C6" s="504"/>
      <c r="D6" s="504"/>
      <c r="E6" s="504"/>
      <c r="F6" s="311"/>
      <c r="G6" s="504">
        <f>ACT.EXT.!G6</f>
        <v>0</v>
      </c>
      <c r="H6" s="504"/>
      <c r="I6" s="54"/>
      <c r="J6" s="564">
        <f>ACT.EXT.!J6</f>
        <v>0</v>
      </c>
      <c r="K6" s="565"/>
      <c r="L6" s="147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</row>
    <row r="7" spans="1:75" s="28" customFormat="1" ht="9.75" customHeight="1" x14ac:dyDescent="0.25">
      <c r="A7" s="87"/>
      <c r="B7" s="607" t="s">
        <v>220</v>
      </c>
      <c r="C7" s="608"/>
      <c r="D7" s="608"/>
      <c r="E7" s="608"/>
      <c r="F7" s="294"/>
      <c r="G7" s="608" t="str">
        <f>ACT.EXT.!G7</f>
        <v>CODIGO DE PUESTO</v>
      </c>
      <c r="H7" s="608"/>
      <c r="I7" s="59"/>
      <c r="J7" s="608" t="s">
        <v>219</v>
      </c>
      <c r="K7" s="609"/>
      <c r="L7" s="147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38"/>
      <c r="AT7" s="138"/>
      <c r="AU7" s="138"/>
      <c r="AV7" s="138"/>
      <c r="AW7" s="138"/>
      <c r="AX7" s="138"/>
      <c r="AY7" s="138"/>
      <c r="AZ7" s="138"/>
      <c r="BA7" s="138"/>
      <c r="BB7" s="138"/>
      <c r="BC7" s="138"/>
      <c r="BD7" s="138"/>
      <c r="BE7" s="138"/>
      <c r="BF7" s="138"/>
      <c r="BG7" s="138"/>
      <c r="BH7" s="138"/>
      <c r="BI7" s="138"/>
      <c r="BJ7" s="138"/>
    </row>
    <row r="8" spans="1:75" s="28" customFormat="1" ht="43.5" customHeight="1" x14ac:dyDescent="0.25">
      <c r="A8" s="87"/>
      <c r="B8" s="510">
        <f>ACT.EXT.!B8</f>
        <v>0</v>
      </c>
      <c r="C8" s="504"/>
      <c r="D8" s="504"/>
      <c r="E8" s="504"/>
      <c r="F8" s="54"/>
      <c r="G8" s="504">
        <f>ACT.EXT.!G8</f>
        <v>0</v>
      </c>
      <c r="H8" s="504"/>
      <c r="I8" s="504"/>
      <c r="J8" s="504"/>
      <c r="K8" s="505"/>
      <c r="L8" s="147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8"/>
      <c r="AO8" s="138"/>
      <c r="AP8" s="138"/>
      <c r="AQ8" s="138"/>
      <c r="AR8" s="138"/>
      <c r="AS8" s="138"/>
      <c r="AT8" s="138"/>
      <c r="AU8" s="138"/>
      <c r="AV8" s="138"/>
      <c r="AW8" s="138"/>
      <c r="AX8" s="138"/>
      <c r="AY8" s="138"/>
      <c r="AZ8" s="138"/>
      <c r="BA8" s="138"/>
      <c r="BB8" s="138"/>
      <c r="BC8" s="138"/>
      <c r="BD8" s="138"/>
      <c r="BE8" s="138"/>
      <c r="BF8" s="138"/>
      <c r="BG8" s="138"/>
      <c r="BH8" s="138"/>
      <c r="BI8" s="138"/>
      <c r="BJ8" s="138"/>
    </row>
    <row r="9" spans="1:75" s="28" customFormat="1" ht="9.75" customHeight="1" x14ac:dyDescent="0.25">
      <c r="A9" s="87"/>
      <c r="B9" s="612" t="str">
        <f>ACT.EXT.!B9</f>
        <v>NOMBRE DE LA DEPENDENCIA U ÓRGANO ADMINISTRATIVO DESCONCENTRADO</v>
      </c>
      <c r="C9" s="613"/>
      <c r="D9" s="613"/>
      <c r="E9" s="613"/>
      <c r="F9" s="60"/>
      <c r="G9" s="608" t="s">
        <v>251</v>
      </c>
      <c r="H9" s="608"/>
      <c r="I9" s="608"/>
      <c r="J9" s="608"/>
      <c r="K9" s="609"/>
      <c r="L9" s="147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8"/>
      <c r="BH9" s="138"/>
      <c r="BI9" s="138"/>
      <c r="BJ9" s="138"/>
    </row>
    <row r="10" spans="1:75" s="28" customFormat="1" ht="24" customHeight="1" x14ac:dyDescent="0.25">
      <c r="A10" s="87"/>
      <c r="B10" s="510">
        <f>ACT.EXT.!B10</f>
        <v>0</v>
      </c>
      <c r="C10" s="504"/>
      <c r="D10" s="504"/>
      <c r="E10" s="504"/>
      <c r="F10" s="311"/>
      <c r="G10" s="504">
        <f>ACT.EXT.!G10</f>
        <v>0</v>
      </c>
      <c r="H10" s="504"/>
      <c r="I10" s="504"/>
      <c r="J10" s="504"/>
      <c r="K10" s="505"/>
      <c r="L10" s="147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8"/>
      <c r="BB10" s="138"/>
      <c r="BC10" s="138"/>
      <c r="BD10" s="138"/>
      <c r="BE10" s="138"/>
      <c r="BF10" s="138"/>
      <c r="BG10" s="138"/>
      <c r="BH10" s="138"/>
      <c r="BI10" s="138"/>
      <c r="BJ10" s="138"/>
    </row>
    <row r="11" spans="1:75" s="28" customFormat="1" ht="10.5" customHeight="1" x14ac:dyDescent="0.25">
      <c r="A11" s="87"/>
      <c r="B11" s="614" t="str">
        <f>ACT.EXT.!B11</f>
        <v xml:space="preserve">AÑO DE LA EVALUACIÓN </v>
      </c>
      <c r="C11" s="615"/>
      <c r="D11" s="615"/>
      <c r="E11" s="615"/>
      <c r="F11" s="293"/>
      <c r="G11" s="615" t="str">
        <f>ACT.EXT.!G11</f>
        <v>LUGAR y FECHA DE LA APLICACIÓN</v>
      </c>
      <c r="H11" s="615"/>
      <c r="I11" s="615"/>
      <c r="J11" s="615"/>
      <c r="K11" s="616"/>
      <c r="L11" s="147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  <c r="BI11" s="138"/>
      <c r="BJ11" s="138"/>
    </row>
    <row r="12" spans="1:75" s="28" customFormat="1" ht="3" customHeight="1" x14ac:dyDescent="0.2">
      <c r="A12" s="87"/>
      <c r="B12" s="88"/>
      <c r="C12" s="88"/>
      <c r="D12" s="88"/>
      <c r="E12" s="149"/>
      <c r="F12" s="149"/>
      <c r="G12" s="150"/>
      <c r="H12" s="150"/>
      <c r="I12" s="150"/>
      <c r="J12" s="88"/>
      <c r="K12" s="88"/>
      <c r="L12" s="87"/>
    </row>
    <row r="13" spans="1:75" s="28" customFormat="1" ht="32.25" customHeight="1" x14ac:dyDescent="0.2">
      <c r="A13" s="87"/>
      <c r="B13" s="590" t="str">
        <f>'fact efi-AUTO'!B13</f>
        <v>Visión Estratégica: Identificar tendencias estratégicas, así como sus implicaciones y  posibilidades; Crear un enfoque a futuro que visualice en forma sistémica oportunidades, amenazas, escenarios y estrategias de largo plazo; y Anticipar eventos, reconocer fuerzas impulsoras y  restrictivas.</v>
      </c>
      <c r="C13" s="591"/>
      <c r="D13" s="591"/>
      <c r="E13" s="591"/>
      <c r="F13" s="591"/>
      <c r="G13" s="591"/>
      <c r="H13" s="591"/>
      <c r="I13" s="591"/>
      <c r="J13" s="591"/>
      <c r="K13" s="592"/>
      <c r="L13" s="87"/>
    </row>
    <row r="14" spans="1:75" s="28" customFormat="1" ht="33" customHeight="1" x14ac:dyDescent="0.2">
      <c r="A14" s="87"/>
      <c r="B14" s="593" t="s">
        <v>294</v>
      </c>
      <c r="C14" s="594"/>
      <c r="D14" s="594"/>
      <c r="E14" s="594"/>
      <c r="F14" s="595"/>
      <c r="G14" s="286" t="s">
        <v>289</v>
      </c>
      <c r="H14" s="286" t="s">
        <v>152</v>
      </c>
      <c r="I14" s="286" t="s">
        <v>290</v>
      </c>
      <c r="J14" s="286" t="s">
        <v>291</v>
      </c>
      <c r="K14" s="286" t="s">
        <v>292</v>
      </c>
      <c r="L14" s="87"/>
    </row>
    <row r="15" spans="1:75" s="28" customFormat="1" ht="28.5" customHeight="1" x14ac:dyDescent="0.2">
      <c r="A15" s="87"/>
      <c r="B15" s="578" t="s">
        <v>136</v>
      </c>
      <c r="C15" s="579"/>
      <c r="D15" s="579"/>
      <c r="E15" s="579"/>
      <c r="F15" s="580"/>
      <c r="G15" s="15"/>
      <c r="H15" s="15"/>
      <c r="I15" s="15"/>
      <c r="J15" s="15"/>
      <c r="K15" s="15"/>
      <c r="L15" s="87"/>
    </row>
    <row r="16" spans="1:75" s="28" customFormat="1" ht="40.5" customHeight="1" x14ac:dyDescent="0.2">
      <c r="A16" s="87"/>
      <c r="B16" s="590" t="str">
        <f>'fact efi-AUTO'!B16</f>
        <v xml:space="preserve">Liderazgo: Establecer dirección; asumir e impulsar el compromiso con una visión compartida de futuro; Unir y alinear esfuerzos hacia el servicio y otros objetivos institucionales comunes; Organizar personas, recursos y actividades para lograr los objetivos acordados; Persuadir a través de involucrar y motivar a otros; Facilitar la acción; Fungir como ejemplo; y Reconocer e incentivar los comportamientos esperados. </v>
      </c>
      <c r="C16" s="610"/>
      <c r="D16" s="610"/>
      <c r="E16" s="610"/>
      <c r="F16" s="610"/>
      <c r="G16" s="610"/>
      <c r="H16" s="610"/>
      <c r="I16" s="610"/>
      <c r="J16" s="610"/>
      <c r="K16" s="611"/>
      <c r="L16" s="87"/>
    </row>
    <row r="17" spans="1:16" s="139" customFormat="1" ht="32.25" customHeight="1" x14ac:dyDescent="0.2">
      <c r="A17" s="143"/>
      <c r="B17" s="593" t="s">
        <v>293</v>
      </c>
      <c r="C17" s="594"/>
      <c r="D17" s="594"/>
      <c r="E17" s="594"/>
      <c r="F17" s="595"/>
      <c r="G17" s="286" t="s">
        <v>289</v>
      </c>
      <c r="H17" s="286" t="s">
        <v>152</v>
      </c>
      <c r="I17" s="286" t="s">
        <v>290</v>
      </c>
      <c r="J17" s="286" t="s">
        <v>291</v>
      </c>
      <c r="K17" s="286" t="s">
        <v>292</v>
      </c>
      <c r="L17" s="143"/>
    </row>
    <row r="18" spans="1:16" s="28" customFormat="1" ht="19.5" customHeight="1" x14ac:dyDescent="0.2">
      <c r="A18" s="87"/>
      <c r="B18" s="578" t="s">
        <v>137</v>
      </c>
      <c r="C18" s="579"/>
      <c r="D18" s="579"/>
      <c r="E18" s="579"/>
      <c r="F18" s="580"/>
      <c r="G18" s="15"/>
      <c r="H18" s="15"/>
      <c r="I18" s="15"/>
      <c r="J18" s="15"/>
      <c r="K18" s="15"/>
      <c r="L18" s="87"/>
    </row>
    <row r="19" spans="1:16" s="28" customFormat="1" ht="19.5" customHeight="1" x14ac:dyDescent="0.2">
      <c r="A19" s="87"/>
      <c r="B19" s="587" t="s">
        <v>138</v>
      </c>
      <c r="C19" s="588"/>
      <c r="D19" s="588"/>
      <c r="E19" s="588"/>
      <c r="F19" s="589"/>
      <c r="G19" s="15"/>
      <c r="H19" s="15"/>
      <c r="I19" s="15"/>
      <c r="J19" s="15"/>
      <c r="K19" s="15"/>
      <c r="L19" s="87"/>
    </row>
    <row r="20" spans="1:16" s="28" customFormat="1" ht="19.5" customHeight="1" x14ac:dyDescent="0.2">
      <c r="A20" s="87"/>
      <c r="B20" s="578" t="s">
        <v>139</v>
      </c>
      <c r="C20" s="579"/>
      <c r="D20" s="579"/>
      <c r="E20" s="579"/>
      <c r="F20" s="580"/>
      <c r="G20" s="15"/>
      <c r="H20" s="15"/>
      <c r="I20" s="15"/>
      <c r="J20" s="15"/>
      <c r="K20" s="15"/>
      <c r="L20" s="87"/>
    </row>
    <row r="21" spans="1:16" s="28" customFormat="1" ht="41.25" customHeight="1" x14ac:dyDescent="0.2">
      <c r="A21" s="87"/>
      <c r="B21" s="590" t="str">
        <f>'fact efi-AUTO'!B21</f>
        <v>Orientación a Resultados: Garantizar que las metas sean alcanzadas tal como fueron planeadas, con atención y servicio a la ciudadanía; Emprender acciones oportunas para el logro de los objetivos; Demostrar comportamientos específicos para lograr los resultados, tales como perseverancia, determinación, creatividad, flexibilidad, de interacción, etc; Lograr los objetivos acordados mediante el uso eficiente y eficaz de los recursos;  y lograr resultados de acuerdo a los estándares de calidad, bajos costos y oportunidad.</v>
      </c>
      <c r="C21" s="591"/>
      <c r="D21" s="591"/>
      <c r="E21" s="591"/>
      <c r="F21" s="591"/>
      <c r="G21" s="591"/>
      <c r="H21" s="591"/>
      <c r="I21" s="591"/>
      <c r="J21" s="591"/>
      <c r="K21" s="592"/>
      <c r="L21" s="87"/>
    </row>
    <row r="22" spans="1:16" s="139" customFormat="1" ht="32.25" customHeight="1" x14ac:dyDescent="0.2">
      <c r="A22" s="143"/>
      <c r="B22" s="593" t="s">
        <v>293</v>
      </c>
      <c r="C22" s="594"/>
      <c r="D22" s="594"/>
      <c r="E22" s="594"/>
      <c r="F22" s="595"/>
      <c r="G22" s="286" t="s">
        <v>289</v>
      </c>
      <c r="H22" s="286" t="s">
        <v>152</v>
      </c>
      <c r="I22" s="286" t="s">
        <v>290</v>
      </c>
      <c r="J22" s="286" t="s">
        <v>291</v>
      </c>
      <c r="K22" s="286" t="s">
        <v>292</v>
      </c>
      <c r="L22" s="143"/>
    </row>
    <row r="23" spans="1:16" s="28" customFormat="1" ht="19.5" customHeight="1" x14ac:dyDescent="0.2">
      <c r="A23" s="87"/>
      <c r="B23" s="587" t="s">
        <v>140</v>
      </c>
      <c r="C23" s="588"/>
      <c r="D23" s="588"/>
      <c r="E23" s="588"/>
      <c r="F23" s="589"/>
      <c r="G23" s="15"/>
      <c r="H23" s="15"/>
      <c r="I23" s="15"/>
      <c r="J23" s="15"/>
      <c r="K23" s="15"/>
      <c r="L23" s="87"/>
    </row>
    <row r="24" spans="1:16" s="28" customFormat="1" ht="19.5" customHeight="1" x14ac:dyDescent="0.2">
      <c r="A24" s="87"/>
      <c r="B24" s="587" t="s">
        <v>141</v>
      </c>
      <c r="C24" s="588"/>
      <c r="D24" s="588"/>
      <c r="E24" s="588"/>
      <c r="F24" s="589"/>
      <c r="G24" s="15"/>
      <c r="H24" s="15"/>
      <c r="I24" s="15"/>
      <c r="J24" s="15"/>
      <c r="K24" s="15"/>
      <c r="L24" s="87"/>
    </row>
    <row r="25" spans="1:16" s="28" customFormat="1" ht="19.5" customHeight="1" x14ac:dyDescent="0.2">
      <c r="A25" s="87"/>
      <c r="B25" s="587" t="s">
        <v>142</v>
      </c>
      <c r="C25" s="588"/>
      <c r="D25" s="588"/>
      <c r="E25" s="588"/>
      <c r="F25" s="589"/>
      <c r="G25" s="15"/>
      <c r="H25" s="15"/>
      <c r="I25" s="15"/>
      <c r="J25" s="15"/>
      <c r="K25" s="15"/>
      <c r="L25" s="87"/>
    </row>
    <row r="26" spans="1:16" s="28" customFormat="1" ht="38.25" customHeight="1" x14ac:dyDescent="0.2">
      <c r="A26" s="87"/>
      <c r="B26" s="590" t="str">
        <f>'fact efi-AUTO'!B26</f>
        <v>Negociación: Lograr acuerdos satisfactorios entre diferentes partes, basándose en el intercambio de argumentos y propuestas veraces, sólidos y consistentes; Alinear objetivos, alcanzar soluciones y beneficios mutuos; Llegar a un acuerdo entre partes discordantes; E intervenir en situaciones de desacuerdo o conflicto en busca de soluciones aceptables para los involucrados.</v>
      </c>
      <c r="C26" s="591"/>
      <c r="D26" s="591"/>
      <c r="E26" s="591"/>
      <c r="F26" s="591"/>
      <c r="G26" s="591"/>
      <c r="H26" s="591"/>
      <c r="I26" s="591"/>
      <c r="J26" s="591"/>
      <c r="K26" s="592"/>
      <c r="L26" s="87"/>
    </row>
    <row r="27" spans="1:16" s="139" customFormat="1" ht="32.25" customHeight="1" x14ac:dyDescent="0.2">
      <c r="A27" s="143"/>
      <c r="B27" s="593" t="s">
        <v>293</v>
      </c>
      <c r="C27" s="594"/>
      <c r="D27" s="594"/>
      <c r="E27" s="594"/>
      <c r="F27" s="595"/>
      <c r="G27" s="286" t="s">
        <v>289</v>
      </c>
      <c r="H27" s="286" t="s">
        <v>152</v>
      </c>
      <c r="I27" s="286" t="s">
        <v>290</v>
      </c>
      <c r="J27" s="286" t="s">
        <v>291</v>
      </c>
      <c r="K27" s="286" t="s">
        <v>292</v>
      </c>
      <c r="L27" s="143"/>
    </row>
    <row r="28" spans="1:16" s="140" customFormat="1" ht="19.5" customHeight="1" x14ac:dyDescent="0.2">
      <c r="A28" s="144"/>
      <c r="B28" s="578" t="s">
        <v>143</v>
      </c>
      <c r="C28" s="579"/>
      <c r="D28" s="579"/>
      <c r="E28" s="579"/>
      <c r="F28" s="580"/>
      <c r="G28" s="15"/>
      <c r="H28" s="15"/>
      <c r="I28" s="15"/>
      <c r="J28" s="15"/>
      <c r="K28" s="15"/>
      <c r="L28" s="144"/>
    </row>
    <row r="29" spans="1:16" s="140" customFormat="1" ht="19.5" customHeight="1" x14ac:dyDescent="0.2">
      <c r="A29" s="144"/>
      <c r="B29" s="578" t="s">
        <v>144</v>
      </c>
      <c r="C29" s="579"/>
      <c r="D29" s="579"/>
      <c r="E29" s="579"/>
      <c r="F29" s="580"/>
      <c r="G29" s="15"/>
      <c r="H29" s="15"/>
      <c r="I29" s="15"/>
      <c r="J29" s="15"/>
      <c r="K29" s="15"/>
      <c r="L29" s="144"/>
    </row>
    <row r="30" spans="1:16" s="28" customFormat="1" ht="43.5" customHeight="1" x14ac:dyDescent="0.2">
      <c r="A30" s="87"/>
      <c r="B30" s="581" t="str">
        <f>'fact efi-AUTO'!B30</f>
        <v>Trabajo en Equipo: Desarrollar y mantener relaciones productivas y respetuosas de trabajo con los demás, proporcionando un marco de responsabilidad compartida; Reconocer y aprovechar el talento de los demás, para integrarlos y lograr mayor efectividad en el equipo; Coordinar el propio trabajo con el de otras personas para el logro de objetivos en común, a través de la colaboración y el intercambio de ideas y recursos; Reconocer la interdependencia entre su trabajo y el de otras personas; Y Trabajar en cooperación con otros, más que competitivamente.</v>
      </c>
      <c r="C30" s="582"/>
      <c r="D30" s="582"/>
      <c r="E30" s="582"/>
      <c r="F30" s="582"/>
      <c r="G30" s="582"/>
      <c r="H30" s="582"/>
      <c r="I30" s="582"/>
      <c r="J30" s="582"/>
      <c r="K30" s="583"/>
      <c r="L30" s="131"/>
      <c r="M30" s="31"/>
      <c r="N30" s="31"/>
      <c r="O30" s="31"/>
      <c r="P30" s="31"/>
    </row>
    <row r="31" spans="1:16" s="139" customFormat="1" ht="32.25" customHeight="1" x14ac:dyDescent="0.2">
      <c r="A31" s="143"/>
      <c r="B31" s="593" t="s">
        <v>293</v>
      </c>
      <c r="C31" s="594"/>
      <c r="D31" s="594"/>
      <c r="E31" s="594"/>
      <c r="F31" s="595"/>
      <c r="G31" s="286" t="s">
        <v>289</v>
      </c>
      <c r="H31" s="286" t="s">
        <v>152</v>
      </c>
      <c r="I31" s="286" t="s">
        <v>290</v>
      </c>
      <c r="J31" s="286" t="s">
        <v>291</v>
      </c>
      <c r="K31" s="286" t="s">
        <v>292</v>
      </c>
      <c r="L31" s="143"/>
    </row>
    <row r="32" spans="1:16" s="141" customFormat="1" ht="19.5" customHeight="1" x14ac:dyDescent="0.25">
      <c r="A32" s="145"/>
      <c r="B32" s="578" t="s">
        <v>145</v>
      </c>
      <c r="C32" s="579"/>
      <c r="D32" s="579"/>
      <c r="E32" s="579"/>
      <c r="F32" s="580"/>
      <c r="G32" s="15"/>
      <c r="H32" s="15"/>
      <c r="I32" s="15"/>
      <c r="J32" s="15"/>
      <c r="K32" s="15"/>
      <c r="L32" s="145"/>
    </row>
    <row r="33" spans="1:12" s="141" customFormat="1" ht="19.5" customHeight="1" x14ac:dyDescent="0.25">
      <c r="A33" s="145"/>
      <c r="B33" s="578" t="s">
        <v>146</v>
      </c>
      <c r="C33" s="579"/>
      <c r="D33" s="579"/>
      <c r="E33" s="579"/>
      <c r="F33" s="580"/>
      <c r="G33" s="15"/>
      <c r="H33" s="15"/>
      <c r="I33" s="15"/>
      <c r="J33" s="15"/>
      <c r="K33" s="15"/>
      <c r="L33" s="145"/>
    </row>
    <row r="34" spans="1:12" s="141" customFormat="1" ht="19.5" customHeight="1" x14ac:dyDescent="0.25">
      <c r="A34" s="145"/>
      <c r="B34" s="578" t="s">
        <v>148</v>
      </c>
      <c r="C34" s="597"/>
      <c r="D34" s="579"/>
      <c r="E34" s="579"/>
      <c r="F34" s="580"/>
      <c r="G34" s="15"/>
      <c r="H34" s="15"/>
      <c r="I34" s="15"/>
      <c r="J34" s="15"/>
      <c r="K34" s="15"/>
      <c r="L34" s="145"/>
    </row>
    <row r="35" spans="1:12" s="28" customFormat="1" ht="12.6" customHeight="1" x14ac:dyDescent="0.2">
      <c r="A35" s="87"/>
      <c r="B35" s="152" t="s">
        <v>38</v>
      </c>
      <c r="C35" s="62" t="str">
        <f>'tablas de calculo'!L3</f>
        <v>Verifica la evaluación</v>
      </c>
      <c r="D35" s="114"/>
      <c r="E35" s="161"/>
      <c r="F35" s="131"/>
      <c r="G35" s="87"/>
      <c r="H35" s="87"/>
      <c r="I35" s="88"/>
      <c r="J35" s="88"/>
      <c r="K35" s="88"/>
      <c r="L35" s="87"/>
    </row>
    <row r="36" spans="1:12" s="28" customFormat="1" x14ac:dyDescent="0.2">
      <c r="A36" s="87"/>
      <c r="B36" s="152" t="s">
        <v>1</v>
      </c>
      <c r="C36" s="62" t="str">
        <f>'tablas de calculo'!L7</f>
        <v>Verifica la evaluación</v>
      </c>
      <c r="D36" s="87"/>
      <c r="E36" s="598" t="str">
        <f>'Resumen personal'!B54</f>
        <v xml:space="preserve">                                                                                                                                                               </v>
      </c>
      <c r="F36" s="598"/>
      <c r="G36" s="598"/>
      <c r="H36" s="87"/>
      <c r="I36" s="88"/>
      <c r="J36" s="88"/>
      <c r="K36" s="88"/>
      <c r="L36" s="87"/>
    </row>
    <row r="37" spans="1:12" s="28" customFormat="1" x14ac:dyDescent="0.2">
      <c r="A37" s="87"/>
      <c r="B37" s="153" t="s">
        <v>2</v>
      </c>
      <c r="C37" s="62" t="str">
        <f>'tablas de calculo'!L11</f>
        <v>Verifica la evaluación</v>
      </c>
      <c r="D37" s="87"/>
      <c r="E37" s="598"/>
      <c r="F37" s="598"/>
      <c r="G37" s="598"/>
      <c r="H37" s="87"/>
      <c r="I37" s="88"/>
      <c r="J37" s="88"/>
      <c r="K37" s="88"/>
      <c r="L37" s="87"/>
    </row>
    <row r="38" spans="1:12" s="28" customFormat="1" x14ac:dyDescent="0.2">
      <c r="A38" s="87"/>
      <c r="B38" s="153" t="s">
        <v>4</v>
      </c>
      <c r="C38" s="62" t="str">
        <f>'tablas de calculo'!L14</f>
        <v>Verifica la evaluación</v>
      </c>
      <c r="D38" s="87"/>
      <c r="E38" s="598"/>
      <c r="F38" s="598"/>
      <c r="G38" s="598"/>
      <c r="H38" s="131"/>
      <c r="I38" s="88"/>
      <c r="J38" s="88"/>
      <c r="K38" s="103"/>
      <c r="L38" s="87"/>
    </row>
    <row r="39" spans="1:12" s="28" customFormat="1" ht="13.5" thickBot="1" x14ac:dyDescent="0.25">
      <c r="A39" s="87"/>
      <c r="B39" s="153" t="s">
        <v>3</v>
      </c>
      <c r="C39" s="63" t="str">
        <f>'tablas de calculo'!L18</f>
        <v>Verifica la evaluación</v>
      </c>
      <c r="D39" s="87"/>
      <c r="E39" s="598"/>
      <c r="F39" s="598"/>
      <c r="G39" s="598"/>
      <c r="H39" s="162"/>
      <c r="I39" s="172"/>
      <c r="J39" s="172"/>
      <c r="K39" s="163"/>
      <c r="L39" s="87"/>
    </row>
    <row r="40" spans="1:12" s="28" customFormat="1" ht="33" customHeight="1" x14ac:dyDescent="0.2">
      <c r="A40" s="87"/>
      <c r="B40" s="154" t="s">
        <v>5</v>
      </c>
      <c r="C40" s="64">
        <f>'tablas de calculo'!L19</f>
        <v>0</v>
      </c>
      <c r="D40" s="157"/>
      <c r="E40" s="599"/>
      <c r="F40" s="599"/>
      <c r="G40" s="599"/>
      <c r="H40" s="87"/>
      <c r="I40" s="172"/>
      <c r="J40" s="172"/>
      <c r="K40" s="172"/>
      <c r="L40" s="87"/>
    </row>
    <row r="41" spans="1:12" s="31" customFormat="1" ht="32.25" customHeight="1" x14ac:dyDescent="0.2">
      <c r="A41" s="131"/>
      <c r="B41" s="155" t="s">
        <v>6</v>
      </c>
      <c r="C41" s="36" t="str">
        <f>'tablas de calculo'!L20</f>
        <v>Aplica la Evaluación</v>
      </c>
      <c r="D41" s="158"/>
      <c r="E41" s="485" t="s">
        <v>254</v>
      </c>
      <c r="F41" s="485"/>
      <c r="G41" s="485"/>
      <c r="H41" s="164"/>
      <c r="I41" s="596" t="s">
        <v>27</v>
      </c>
      <c r="J41" s="596"/>
      <c r="K41" s="596"/>
      <c r="L41" s="131"/>
    </row>
    <row r="42" spans="1:12" s="31" customFormat="1" ht="25.5" customHeight="1" x14ac:dyDescent="0.2">
      <c r="A42" s="131"/>
      <c r="B42" s="156"/>
      <c r="C42" s="159"/>
      <c r="D42" s="131"/>
      <c r="E42" s="173">
        <f>MDI!E52</f>
        <v>0</v>
      </c>
      <c r="F42" s="165"/>
      <c r="G42" s="174">
        <f>MDI!H52</f>
        <v>0</v>
      </c>
      <c r="H42" s="131"/>
      <c r="I42" s="166"/>
      <c r="J42" s="166"/>
      <c r="K42" s="166"/>
      <c r="L42" s="131"/>
    </row>
    <row r="43" spans="1:12" s="31" customFormat="1" ht="12.75" customHeight="1" x14ac:dyDescent="0.2">
      <c r="A43" s="131"/>
      <c r="B43" s="156"/>
      <c r="C43" s="159"/>
      <c r="D43" s="158"/>
      <c r="E43" s="167" t="s">
        <v>230</v>
      </c>
      <c r="F43" s="168"/>
      <c r="G43" s="169" t="s">
        <v>231</v>
      </c>
      <c r="H43" s="164"/>
      <c r="I43" s="166"/>
      <c r="J43" s="166"/>
      <c r="K43" s="166"/>
      <c r="L43" s="131"/>
    </row>
    <row r="44" spans="1:12" s="31" customFormat="1" ht="21" customHeight="1" x14ac:dyDescent="0.2">
      <c r="A44" s="131"/>
      <c r="B44" s="156"/>
      <c r="C44" s="160"/>
      <c r="D44" s="131"/>
      <c r="E44" s="165"/>
      <c r="F44" s="165"/>
      <c r="G44" s="170"/>
      <c r="H44" s="171"/>
      <c r="I44" s="166"/>
      <c r="J44" s="166"/>
      <c r="K44" s="166"/>
      <c r="L44" s="131"/>
    </row>
    <row r="45" spans="1:12" s="28" customFormat="1" ht="3.75" customHeight="1" x14ac:dyDescent="0.2">
      <c r="A45" s="87"/>
      <c r="B45" s="88"/>
      <c r="C45" s="88"/>
      <c r="D45" s="88"/>
      <c r="E45" s="103"/>
      <c r="F45" s="88"/>
      <c r="G45" s="103"/>
      <c r="H45" s="103"/>
      <c r="I45" s="103"/>
      <c r="J45" s="103"/>
      <c r="K45" s="103"/>
      <c r="L45" s="87"/>
    </row>
    <row r="46" spans="1:12" s="28" customFormat="1" ht="15" customHeight="1" x14ac:dyDescent="0.2">
      <c r="A46" s="87"/>
      <c r="B46" s="600" t="s">
        <v>61</v>
      </c>
      <c r="C46" s="601"/>
      <c r="D46" s="601"/>
      <c r="E46" s="601"/>
      <c r="F46" s="601"/>
      <c r="G46" s="601"/>
      <c r="H46" s="601"/>
      <c r="I46" s="601"/>
      <c r="J46" s="601"/>
      <c r="K46" s="602"/>
      <c r="L46" s="87"/>
    </row>
    <row r="47" spans="1:12" s="28" customFormat="1" ht="25.5" customHeight="1" x14ac:dyDescent="0.2">
      <c r="A47" s="87"/>
      <c r="B47" s="572"/>
      <c r="C47" s="573"/>
      <c r="D47" s="36" t="s">
        <v>124</v>
      </c>
      <c r="E47" s="574"/>
      <c r="F47" s="574"/>
      <c r="G47" s="574"/>
      <c r="H47" s="574"/>
      <c r="I47" s="574"/>
      <c r="J47" s="574"/>
      <c r="K47" s="575"/>
      <c r="L47" s="87"/>
    </row>
    <row r="48" spans="1:12" s="28" customFormat="1" ht="25.5" customHeight="1" x14ac:dyDescent="0.2">
      <c r="A48" s="87"/>
      <c r="B48" s="572"/>
      <c r="C48" s="573"/>
      <c r="D48" s="36" t="s">
        <v>124</v>
      </c>
      <c r="E48" s="576"/>
      <c r="F48" s="576"/>
      <c r="G48" s="576"/>
      <c r="H48" s="576"/>
      <c r="I48" s="576"/>
      <c r="J48" s="576"/>
      <c r="K48" s="577"/>
      <c r="L48" s="87"/>
    </row>
    <row r="49" spans="1:12" s="28" customFormat="1" ht="25.5" customHeight="1" x14ac:dyDescent="0.2">
      <c r="A49" s="87"/>
      <c r="B49" s="572"/>
      <c r="C49" s="573"/>
      <c r="D49" s="36" t="s">
        <v>124</v>
      </c>
      <c r="E49" s="576"/>
      <c r="F49" s="576"/>
      <c r="G49" s="576"/>
      <c r="H49" s="576"/>
      <c r="I49" s="576"/>
      <c r="J49" s="576"/>
      <c r="K49" s="577"/>
      <c r="L49" s="87"/>
    </row>
    <row r="50" spans="1:12" s="28" customFormat="1" ht="25.5" customHeight="1" x14ac:dyDescent="0.2">
      <c r="A50" s="87"/>
      <c r="B50" s="572"/>
      <c r="C50" s="573"/>
      <c r="D50" s="36" t="s">
        <v>124</v>
      </c>
      <c r="E50" s="576"/>
      <c r="F50" s="576"/>
      <c r="G50" s="576"/>
      <c r="H50" s="576"/>
      <c r="I50" s="576"/>
      <c r="J50" s="576"/>
      <c r="K50" s="577"/>
      <c r="L50" s="87"/>
    </row>
    <row r="51" spans="1:12" s="28" customFormat="1" ht="25.5" customHeight="1" x14ac:dyDescent="0.2">
      <c r="A51" s="87"/>
      <c r="B51" s="572"/>
      <c r="C51" s="573"/>
      <c r="D51" s="36" t="s">
        <v>124</v>
      </c>
      <c r="E51" s="576"/>
      <c r="F51" s="576"/>
      <c r="G51" s="576"/>
      <c r="H51" s="576"/>
      <c r="I51" s="576"/>
      <c r="J51" s="576"/>
      <c r="K51" s="577"/>
      <c r="L51" s="87"/>
    </row>
    <row r="52" spans="1:12" s="28" customFormat="1" ht="25.5" customHeight="1" x14ac:dyDescent="0.2">
      <c r="A52" s="87"/>
      <c r="B52" s="572"/>
      <c r="C52" s="573"/>
      <c r="D52" s="36" t="s">
        <v>124</v>
      </c>
      <c r="E52" s="576"/>
      <c r="F52" s="576"/>
      <c r="G52" s="576"/>
      <c r="H52" s="576"/>
      <c r="I52" s="576"/>
      <c r="J52" s="576"/>
      <c r="K52" s="577"/>
      <c r="L52" s="87"/>
    </row>
    <row r="53" spans="1:12" s="28" customFormat="1" ht="25.5" customHeight="1" x14ac:dyDescent="0.2">
      <c r="A53" s="87"/>
      <c r="B53" s="572"/>
      <c r="C53" s="573"/>
      <c r="D53" s="36" t="s">
        <v>124</v>
      </c>
      <c r="E53" s="576"/>
      <c r="F53" s="576"/>
      <c r="G53" s="576"/>
      <c r="H53" s="576"/>
      <c r="I53" s="576"/>
      <c r="J53" s="576"/>
      <c r="K53" s="577"/>
      <c r="L53" s="87"/>
    </row>
    <row r="54" spans="1:12" s="28" customFormat="1" ht="12.75" customHeight="1" x14ac:dyDescent="0.2">
      <c r="A54" s="87"/>
      <c r="B54" s="163"/>
      <c r="C54" s="163"/>
      <c r="D54" s="163"/>
      <c r="E54" s="163"/>
      <c r="F54" s="163"/>
      <c r="G54" s="163"/>
      <c r="H54" s="163"/>
      <c r="I54" s="163"/>
      <c r="J54" s="163"/>
      <c r="K54" s="163"/>
      <c r="L54" s="87"/>
    </row>
    <row r="55" spans="1:12" s="28" customFormat="1" hidden="1" x14ac:dyDescent="0.2">
      <c r="A55" s="87"/>
      <c r="B55" s="163"/>
      <c r="C55" s="163"/>
      <c r="D55" s="163"/>
      <c r="E55" s="163"/>
      <c r="F55" s="163"/>
      <c r="G55" s="163"/>
      <c r="H55" s="163"/>
      <c r="I55" s="163"/>
      <c r="J55" s="163"/>
      <c r="K55" s="163"/>
      <c r="L55" s="87"/>
    </row>
    <row r="56" spans="1:12" s="28" customFormat="1" hidden="1" x14ac:dyDescent="0.2">
      <c r="A56" s="87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7"/>
    </row>
    <row r="57" spans="1:12" s="28" customFormat="1" hidden="1" x14ac:dyDescent="0.2">
      <c r="A57" s="87"/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7"/>
    </row>
    <row r="58" spans="1:12" s="28" customFormat="1" hidden="1" x14ac:dyDescent="0.2">
      <c r="A58" s="87"/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131"/>
    </row>
    <row r="59" spans="1:12" s="86" customFormat="1" ht="15" hidden="1" x14ac:dyDescent="0.2">
      <c r="A59" s="123"/>
      <c r="B59" s="175" t="s">
        <v>118</v>
      </c>
      <c r="C59" s="176" t="s">
        <v>119</v>
      </c>
      <c r="D59" s="176" t="s">
        <v>120</v>
      </c>
      <c r="E59" s="176" t="s">
        <v>121</v>
      </c>
      <c r="F59" s="176" t="s">
        <v>122</v>
      </c>
      <c r="G59" s="176" t="s">
        <v>123</v>
      </c>
      <c r="H59" s="177" t="s">
        <v>125</v>
      </c>
      <c r="I59" s="178"/>
      <c r="J59" s="178"/>
      <c r="K59" s="178"/>
      <c r="L59" s="123"/>
    </row>
    <row r="60" spans="1:12" s="28" customFormat="1" hidden="1" x14ac:dyDescent="0.2">
      <c r="A60" s="87"/>
      <c r="B60" s="178"/>
      <c r="C60" s="178"/>
      <c r="D60" s="88"/>
      <c r="E60" s="88"/>
      <c r="F60" s="88"/>
      <c r="G60" s="88"/>
      <c r="H60" s="88"/>
      <c r="I60" s="88"/>
      <c r="J60" s="88"/>
      <c r="K60" s="88"/>
      <c r="L60" s="87"/>
    </row>
    <row r="61" spans="1:12" s="28" customFormat="1" hidden="1" x14ac:dyDescent="0.2">
      <c r="A61" s="87"/>
      <c r="B61" s="178">
        <v>35</v>
      </c>
      <c r="C61" s="178"/>
      <c r="D61" s="88"/>
      <c r="E61" s="88"/>
      <c r="F61" s="88"/>
      <c r="G61" s="88"/>
      <c r="H61" s="88"/>
      <c r="I61" s="88"/>
      <c r="J61" s="88"/>
      <c r="K61" s="88"/>
      <c r="L61" s="87"/>
    </row>
    <row r="62" spans="1:12" s="28" customFormat="1" hidden="1" x14ac:dyDescent="0.2">
      <c r="A62" s="87"/>
      <c r="B62" s="178">
        <v>10</v>
      </c>
      <c r="C62" s="178"/>
      <c r="D62" s="88"/>
      <c r="E62" s="88"/>
      <c r="F62" s="88"/>
      <c r="G62" s="88"/>
      <c r="H62" s="88"/>
      <c r="I62" s="88"/>
      <c r="J62" s="88"/>
      <c r="K62" s="88"/>
      <c r="L62" s="87"/>
    </row>
    <row r="63" spans="1:12" s="28" customFormat="1" hidden="1" x14ac:dyDescent="0.2">
      <c r="A63" s="87"/>
      <c r="B63" s="178"/>
      <c r="C63" s="178"/>
      <c r="D63" s="88"/>
      <c r="E63" s="88"/>
      <c r="F63" s="88"/>
      <c r="G63" s="88"/>
      <c r="H63" s="88"/>
      <c r="I63" s="88"/>
      <c r="J63" s="88"/>
      <c r="K63" s="88"/>
      <c r="L63" s="87"/>
    </row>
    <row r="64" spans="1:12" s="28" customFormat="1" hidden="1" x14ac:dyDescent="0.2">
      <c r="A64" s="87"/>
      <c r="B64" s="178"/>
      <c r="C64" s="178"/>
      <c r="D64" s="88"/>
      <c r="E64" s="88"/>
      <c r="F64" s="88"/>
      <c r="G64" s="88"/>
      <c r="H64" s="88"/>
      <c r="I64" s="88"/>
      <c r="J64" s="88"/>
      <c r="K64" s="88"/>
      <c r="L64" s="87"/>
    </row>
    <row r="65" spans="1:12" s="28" customFormat="1" hidden="1" x14ac:dyDescent="0.2">
      <c r="A65" s="87"/>
      <c r="B65" s="178"/>
      <c r="C65" s="178"/>
      <c r="D65" s="88"/>
      <c r="E65" s="88"/>
      <c r="F65" s="88"/>
      <c r="G65" s="88"/>
      <c r="H65" s="88"/>
      <c r="I65" s="88"/>
      <c r="J65" s="88"/>
      <c r="K65" s="88"/>
      <c r="L65" s="87"/>
    </row>
    <row r="66" spans="1:12" s="28" customFormat="1" hidden="1" x14ac:dyDescent="0.2">
      <c r="A66" s="87"/>
      <c r="B66" s="178"/>
      <c r="C66" s="178"/>
      <c r="D66" s="88"/>
      <c r="E66" s="88"/>
      <c r="F66" s="88"/>
      <c r="G66" s="88"/>
      <c r="H66" s="88"/>
      <c r="I66" s="88"/>
      <c r="J66" s="88"/>
      <c r="K66" s="88"/>
      <c r="L66" s="87"/>
    </row>
    <row r="67" spans="1:12" s="28" customFormat="1" hidden="1" x14ac:dyDescent="0.2">
      <c r="A67" s="87"/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7"/>
    </row>
    <row r="68" spans="1:12" hidden="1" x14ac:dyDescent="0.2"/>
    <row r="69" spans="1:12" hidden="1" x14ac:dyDescent="0.2"/>
    <row r="70" spans="1:12" hidden="1" x14ac:dyDescent="0.2"/>
    <row r="71" spans="1:12" hidden="1" x14ac:dyDescent="0.2"/>
    <row r="72" spans="1:12" hidden="1" x14ac:dyDescent="0.2"/>
    <row r="73" spans="1:12" x14ac:dyDescent="0.2"/>
    <row r="74" spans="1:12" x14ac:dyDescent="0.2"/>
    <row r="75" spans="1:12" x14ac:dyDescent="0.2"/>
  </sheetData>
  <sheetProtection password="C882" sheet="1" objects="1" scenarios="1"/>
  <customSheetViews>
    <customSheetView guid="{50494D46-58B3-4AC4-A527-419C8BBDFD54}" scale="85" showGridLines="0" fitToPage="1" printArea="1" hiddenRows="1" hiddenColumns="1" showRuler="0">
      <selection activeCell="F17" sqref="F17"/>
      <pageMargins left="0.71000000000000008" right="0.15748031496062992" top="0.18" bottom="0.19" header="0" footer="0"/>
      <printOptions horizontalCentered="1"/>
      <pageSetup scale="55" orientation="portrait" r:id="rId1"/>
      <headerFooter alignWithMargins="0"/>
    </customSheetView>
  </customSheetViews>
  <mergeCells count="62">
    <mergeCell ref="B27:F27"/>
    <mergeCell ref="B31:F31"/>
    <mergeCell ref="B25:F25"/>
    <mergeCell ref="B18:F18"/>
    <mergeCell ref="B21:K21"/>
    <mergeCell ref="B24:F24"/>
    <mergeCell ref="B23:F23"/>
    <mergeCell ref="J7:K7"/>
    <mergeCell ref="B8:E8"/>
    <mergeCell ref="G8:K8"/>
    <mergeCell ref="B7:E7"/>
    <mergeCell ref="G7:H7"/>
    <mergeCell ref="B13:K13"/>
    <mergeCell ref="B16:K16"/>
    <mergeCell ref="B9:E9"/>
    <mergeCell ref="G9:K9"/>
    <mergeCell ref="B15:F15"/>
    <mergeCell ref="B10:E10"/>
    <mergeCell ref="B11:E11"/>
    <mergeCell ref="G10:K10"/>
    <mergeCell ref="G11:K11"/>
    <mergeCell ref="B14:F14"/>
    <mergeCell ref="J4:K4"/>
    <mergeCell ref="J6:K6"/>
    <mergeCell ref="B4:E4"/>
    <mergeCell ref="G4:H4"/>
    <mergeCell ref="B5:E5"/>
    <mergeCell ref="G5:H5"/>
    <mergeCell ref="J5:K5"/>
    <mergeCell ref="B6:E6"/>
    <mergeCell ref="G6:H6"/>
    <mergeCell ref="E53:K53"/>
    <mergeCell ref="I41:K41"/>
    <mergeCell ref="B33:F33"/>
    <mergeCell ref="B49:C49"/>
    <mergeCell ref="E49:K49"/>
    <mergeCell ref="B51:C51"/>
    <mergeCell ref="B52:C52"/>
    <mergeCell ref="B53:C53"/>
    <mergeCell ref="B34:F34"/>
    <mergeCell ref="E51:K51"/>
    <mergeCell ref="E36:G40"/>
    <mergeCell ref="E52:K52"/>
    <mergeCell ref="B46:K46"/>
    <mergeCell ref="B50:C50"/>
    <mergeCell ref="E50:K50"/>
    <mergeCell ref="B1:K1"/>
    <mergeCell ref="B47:C47"/>
    <mergeCell ref="B48:C48"/>
    <mergeCell ref="E47:K47"/>
    <mergeCell ref="E48:K48"/>
    <mergeCell ref="E41:G41"/>
    <mergeCell ref="B32:F32"/>
    <mergeCell ref="B30:K30"/>
    <mergeCell ref="B28:F28"/>
    <mergeCell ref="B2:K2"/>
    <mergeCell ref="B29:F29"/>
    <mergeCell ref="B19:F19"/>
    <mergeCell ref="B20:F20"/>
    <mergeCell ref="B26:K26"/>
    <mergeCell ref="B17:F17"/>
    <mergeCell ref="B22:F22"/>
  </mergeCells>
  <phoneticPr fontId="0" type="noConversion"/>
  <dataValidations xWindow="287" yWindow="329" count="14">
    <dataValidation type="list" allowBlank="1" showInputMessage="1" showErrorMessage="1" prompt="Describa y especifique, en su caso, el tipo de acció correctiva o de mejora del desempeño que considere necesario o adecuado._x000a_Estas acciones pueden incluir:" sqref="B47:C53">
      <formula1>$B$59:$J$59</formula1>
    </dataValidation>
    <dataValidation type="textLength" operator="equal" allowBlank="1" showInputMessage="1" showErrorMessage="1" error="ANOTAR A 18 POSICIONES EL C.U.R.P. DEL EVALUADOR CON MAYUSCULAS." sqref="G44">
      <formula1>18</formula1>
    </dataValidation>
    <dataValidation type="custom" allowBlank="1" showInputMessage="1" showErrorMessage="1" error="Elije una sola opción en los parámetros de evaluación" sqref="G32:K32">
      <formula1>eapsupen10</formula1>
    </dataValidation>
    <dataValidation type="custom" allowBlank="1" showInputMessage="1" showErrorMessage="1" error="Elije una sola opción en los parámetros de evaluación" sqref="G33:K33">
      <formula1>eapsupen11</formula1>
    </dataValidation>
    <dataValidation type="custom" allowBlank="1" showInputMessage="1" showErrorMessage="1" error="Elije una sola opción en los parámetros de evaluación" sqref="G34:K34">
      <formula1>eapsupen12</formula1>
    </dataValidation>
    <dataValidation type="custom" allowBlank="1" showInputMessage="1" showErrorMessage="1" error="Elije una sola opción en los parámetros de evaluación" sqref="G28:K28">
      <formula1>eapsupen8</formula1>
    </dataValidation>
    <dataValidation type="custom" allowBlank="1" showInputMessage="1" showErrorMessage="1" error="Elije una sola opción en los parámetros de evaluación" sqref="G29:K29">
      <formula1>eapsupen9</formula1>
    </dataValidation>
    <dataValidation type="custom" allowBlank="1" showInputMessage="1" showErrorMessage="1" error="Elije una sola opción en los parámetros de evaluación" sqref="G23:K23">
      <formula1>eapsupen5</formula1>
    </dataValidation>
    <dataValidation type="custom" allowBlank="1" showInputMessage="1" showErrorMessage="1" error="Elije una sola opción en los parámetros de evaluación" sqref="G24:K24">
      <formula1>eapsupen6</formula1>
    </dataValidation>
    <dataValidation type="custom" allowBlank="1" showInputMessage="1" showErrorMessage="1" error="Elije una sola opción en los parámetros de evaluación" sqref="G25:K25">
      <formula1>eapsupen7</formula1>
    </dataValidation>
    <dataValidation type="custom" allowBlank="1" showInputMessage="1" showErrorMessage="1" error="Elije una sola opción en los parámetros de evaluación" sqref="G18:K18">
      <formula1>eapsupen2</formula1>
    </dataValidation>
    <dataValidation type="custom" allowBlank="1" showInputMessage="1" showErrorMessage="1" error="Elije una sola opción en los parámetros de evaluación" sqref="G19:K19">
      <formula1>eapsupen3</formula1>
    </dataValidation>
    <dataValidation type="custom" allowBlank="1" showInputMessage="1" showErrorMessage="1" error="Elije una sola opción en los parámetros de evaluación" sqref="G20:K20">
      <formula1>eapsupen4</formula1>
    </dataValidation>
    <dataValidation type="custom" allowBlank="1" showInputMessage="1" showErrorMessage="1" error="Elije una sola opción en los parámetros de evaluación" sqref="G15:K15">
      <formula1>eapsupen1</formula1>
    </dataValidation>
  </dataValidations>
  <printOptions horizontalCentered="1"/>
  <pageMargins left="0.71000000000000008" right="0.15748031496062992" top="0.18" bottom="0.19" header="0" footer="0"/>
  <pageSetup scale="55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BJ95"/>
  <sheetViews>
    <sheetView showGridLines="0" zoomScale="85" zoomScaleNormal="85" zoomScaleSheetLayoutView="50" workbookViewId="0">
      <selection sqref="A1:IV65536"/>
    </sheetView>
  </sheetViews>
  <sheetFormatPr baseColWidth="10" defaultColWidth="0" defaultRowHeight="19.5" customHeight="1" zeroHeight="1" x14ac:dyDescent="0.2"/>
  <cols>
    <col min="1" max="1" width="1.7109375" style="28" customWidth="1"/>
    <col min="2" max="2" width="20" style="28" hidden="1" customWidth="1"/>
    <col min="3" max="3" width="18.7109375" style="28" hidden="1" customWidth="1"/>
    <col min="4" max="4" width="13.7109375" style="28" hidden="1" customWidth="1"/>
    <col min="5" max="5" width="16" style="28" hidden="1" customWidth="1"/>
    <col min="6" max="6" width="8.7109375" style="28" hidden="1" customWidth="1"/>
    <col min="7" max="7" width="12.140625" style="28" hidden="1" customWidth="1"/>
    <col min="8" max="8" width="17.7109375" style="88" hidden="1" customWidth="1"/>
    <col min="9" max="10" width="17.7109375" style="1" hidden="1" customWidth="1"/>
    <col min="11" max="11" width="20.7109375" style="1" hidden="1" customWidth="1"/>
    <col min="12" max="12" width="1.7109375" style="28" hidden="1" customWidth="1"/>
    <col min="13" max="13" width="14" style="28" hidden="1" customWidth="1"/>
    <col min="14" max="16384" width="11.42578125" style="28" hidden="1"/>
  </cols>
  <sheetData>
    <row r="1" spans="1:62" ht="15" customHeight="1" x14ac:dyDescent="0.2">
      <c r="A1" s="235"/>
      <c r="B1" s="626" t="s">
        <v>248</v>
      </c>
      <c r="C1" s="627"/>
      <c r="D1" s="627"/>
      <c r="E1" s="627"/>
      <c r="F1" s="627"/>
      <c r="G1" s="627"/>
      <c r="H1" s="627"/>
      <c r="I1" s="627"/>
      <c r="J1" s="627"/>
      <c r="K1" s="628"/>
      <c r="L1" s="87"/>
    </row>
    <row r="2" spans="1:62" ht="3" customHeight="1" x14ac:dyDescent="0.2">
      <c r="A2" s="87"/>
      <c r="B2" s="88"/>
      <c r="C2" s="88"/>
      <c r="D2" s="88"/>
      <c r="E2" s="88"/>
      <c r="F2" s="88"/>
      <c r="G2" s="88"/>
      <c r="I2" s="88"/>
      <c r="J2" s="88"/>
      <c r="K2" s="88"/>
      <c r="L2" s="87"/>
    </row>
    <row r="3" spans="1:62" s="30" customFormat="1" ht="12" hidden="1" customHeight="1" x14ac:dyDescent="0.2">
      <c r="A3" s="89"/>
      <c r="B3" s="19" t="s">
        <v>249</v>
      </c>
      <c r="C3" s="20"/>
      <c r="D3" s="20"/>
      <c r="E3" s="20"/>
      <c r="F3" s="20"/>
      <c r="G3" s="20"/>
      <c r="H3" s="20"/>
      <c r="I3" s="20"/>
      <c r="J3" s="20"/>
      <c r="K3" s="21"/>
      <c r="L3" s="92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</row>
    <row r="4" spans="1:62" s="30" customFormat="1" ht="2.4500000000000002" hidden="1" customHeight="1" x14ac:dyDescent="0.2">
      <c r="A4" s="89"/>
      <c r="B4" s="90"/>
      <c r="C4" s="90"/>
      <c r="D4" s="90"/>
      <c r="E4" s="90"/>
      <c r="F4" s="90"/>
      <c r="G4" s="90"/>
      <c r="H4" s="90"/>
      <c r="I4" s="90"/>
      <c r="J4" s="90"/>
      <c r="K4" s="90"/>
      <c r="L4" s="92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</row>
    <row r="5" spans="1:62" s="30" customFormat="1" ht="27" hidden="1" customHeight="1" x14ac:dyDescent="0.2">
      <c r="A5" s="89"/>
      <c r="B5" s="605">
        <f>ACT.EXT.!B4</f>
        <v>0</v>
      </c>
      <c r="C5" s="606"/>
      <c r="D5" s="606"/>
      <c r="E5" s="606"/>
      <c r="F5" s="179"/>
      <c r="G5" s="603">
        <f>ACT.EXT.!G4</f>
        <v>0</v>
      </c>
      <c r="H5" s="603"/>
      <c r="I5" s="180"/>
      <c r="J5" s="603">
        <f>'fact efi-SUPERIOR'!J4</f>
        <v>0</v>
      </c>
      <c r="K5" s="604"/>
      <c r="L5" s="92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</row>
    <row r="6" spans="1:62" s="30" customFormat="1" ht="9.75" hidden="1" customHeight="1" x14ac:dyDescent="0.2">
      <c r="A6" s="89"/>
      <c r="B6" s="640" t="s">
        <v>216</v>
      </c>
      <c r="C6" s="641"/>
      <c r="D6" s="641"/>
      <c r="E6" s="641"/>
      <c r="F6" s="65"/>
      <c r="G6" s="642" t="s">
        <v>230</v>
      </c>
      <c r="H6" s="642"/>
      <c r="I6" s="66"/>
      <c r="J6" s="647" t="s">
        <v>231</v>
      </c>
      <c r="K6" s="648"/>
      <c r="L6" s="92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</row>
    <row r="7" spans="1:62" s="30" customFormat="1" ht="27" hidden="1" customHeight="1" x14ac:dyDescent="0.2">
      <c r="A7" s="89"/>
      <c r="B7" s="510">
        <f>ACT.EXT.!B6</f>
        <v>0</v>
      </c>
      <c r="C7" s="504"/>
      <c r="D7" s="504"/>
      <c r="E7" s="504"/>
      <c r="F7" s="504"/>
      <c r="G7" s="504"/>
      <c r="H7" s="504"/>
      <c r="I7" s="67"/>
      <c r="J7" s="564">
        <f>'fact efi-SUPERIOR'!J6</f>
        <v>0</v>
      </c>
      <c r="K7" s="565"/>
      <c r="L7" s="92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</row>
    <row r="8" spans="1:62" s="30" customFormat="1" ht="9.75" hidden="1" customHeight="1" x14ac:dyDescent="0.2">
      <c r="A8" s="89"/>
      <c r="B8" s="508" t="str">
        <f>'fact efi-SUPERIOR'!B7</f>
        <v>DENOMINACIÓN DEL PUESTO</v>
      </c>
      <c r="C8" s="506"/>
      <c r="D8" s="506"/>
      <c r="E8" s="506"/>
      <c r="F8" s="506"/>
      <c r="G8" s="506"/>
      <c r="H8" s="506"/>
      <c r="I8" s="66"/>
      <c r="J8" s="68" t="str">
        <f>'fact efi-SUPERIOR'!J7</f>
        <v>No.de RUSP</v>
      </c>
      <c r="K8" s="69"/>
      <c r="L8" s="92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</row>
    <row r="9" spans="1:62" s="30" customFormat="1" ht="35.25" hidden="1" customHeight="1" x14ac:dyDescent="0.2">
      <c r="A9" s="89"/>
      <c r="B9" s="643">
        <f>'fact efi-SUPERIOR'!B8</f>
        <v>0</v>
      </c>
      <c r="C9" s="644"/>
      <c r="D9" s="644"/>
      <c r="E9" s="644"/>
      <c r="F9" s="181"/>
      <c r="G9" s="504">
        <f>ACT.EXT.!G8</f>
        <v>0</v>
      </c>
      <c r="H9" s="504"/>
      <c r="I9" s="504"/>
      <c r="J9" s="504"/>
      <c r="K9" s="505"/>
      <c r="L9" s="92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</row>
    <row r="10" spans="1:62" s="30" customFormat="1" ht="9.75" hidden="1" customHeight="1" x14ac:dyDescent="0.2">
      <c r="A10" s="89"/>
      <c r="B10" s="645" t="s">
        <v>33</v>
      </c>
      <c r="C10" s="646"/>
      <c r="D10" s="646"/>
      <c r="E10" s="646"/>
      <c r="F10" s="66"/>
      <c r="G10" s="506" t="str">
        <f>'fact efi-SUPERIOR'!G9</f>
        <v>CLAVE Y NOMBRE DE LA UNIDAD ADMINISTRATIVA RESPONSABLE</v>
      </c>
      <c r="H10" s="506"/>
      <c r="I10" s="506"/>
      <c r="J10" s="506"/>
      <c r="K10" s="507"/>
      <c r="L10" s="92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</row>
    <row r="11" spans="1:62" s="30" customFormat="1" ht="27" hidden="1" customHeight="1" x14ac:dyDescent="0.2">
      <c r="A11" s="89"/>
      <c r="B11" s="566">
        <f>ACT.EXT.!B10</f>
        <v>0</v>
      </c>
      <c r="C11" s="511"/>
      <c r="D11" s="511"/>
      <c r="E11" s="511"/>
      <c r="F11" s="511"/>
      <c r="G11" s="511"/>
      <c r="H11" s="511"/>
      <c r="I11" s="511"/>
      <c r="J11" s="511"/>
      <c r="K11" s="512"/>
      <c r="L11" s="92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</row>
    <row r="12" spans="1:62" s="30" customFormat="1" ht="12.75" hidden="1" customHeight="1" x14ac:dyDescent="0.2">
      <c r="A12" s="89"/>
      <c r="B12" s="649" t="s">
        <v>222</v>
      </c>
      <c r="C12" s="650"/>
      <c r="D12" s="650"/>
      <c r="E12" s="650"/>
      <c r="F12" s="650"/>
      <c r="G12" s="650"/>
      <c r="H12" s="650"/>
      <c r="I12" s="650"/>
      <c r="J12" s="650"/>
      <c r="K12" s="651"/>
      <c r="L12" s="92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</row>
    <row r="13" spans="1:62" ht="2.4500000000000002" hidden="1" customHeight="1" x14ac:dyDescent="0.2">
      <c r="A13" s="87"/>
      <c r="B13" s="88"/>
      <c r="C13" s="88"/>
      <c r="D13" s="88"/>
      <c r="E13" s="88"/>
      <c r="F13" s="88"/>
      <c r="G13" s="88"/>
      <c r="I13" s="88"/>
      <c r="J13" s="88"/>
      <c r="K13" s="88"/>
      <c r="L13" s="87"/>
    </row>
    <row r="14" spans="1:62" ht="37.5" hidden="1" customHeight="1" x14ac:dyDescent="0.2">
      <c r="A14" s="87"/>
      <c r="B14" s="639" t="s">
        <v>39</v>
      </c>
      <c r="C14" s="639"/>
      <c r="D14" s="639"/>
      <c r="E14" s="639"/>
      <c r="F14" s="639"/>
      <c r="G14" s="639"/>
      <c r="H14" s="639" t="s">
        <v>17</v>
      </c>
      <c r="I14" s="639"/>
      <c r="J14" s="639"/>
      <c r="K14" s="639"/>
      <c r="L14" s="87"/>
    </row>
    <row r="15" spans="1:62" ht="27" hidden="1" customHeight="1" x14ac:dyDescent="0.2">
      <c r="A15" s="87"/>
      <c r="B15" s="629" t="s">
        <v>40</v>
      </c>
      <c r="C15" s="597"/>
      <c r="D15" s="597"/>
      <c r="E15" s="597"/>
      <c r="F15" s="597"/>
      <c r="G15" s="630"/>
      <c r="H15" s="36" t="s">
        <v>235</v>
      </c>
      <c r="I15" s="36" t="s">
        <v>62</v>
      </c>
      <c r="J15" s="36" t="s">
        <v>236</v>
      </c>
      <c r="K15" s="637" t="s">
        <v>14</v>
      </c>
      <c r="L15" s="87"/>
    </row>
    <row r="16" spans="1:62" ht="50.25" hidden="1" customHeight="1" x14ac:dyDescent="0.2">
      <c r="A16" s="87"/>
      <c r="B16" s="631"/>
      <c r="C16" s="632"/>
      <c r="D16" s="632"/>
      <c r="E16" s="632"/>
      <c r="F16" s="632"/>
      <c r="G16" s="633"/>
      <c r="H16" s="70" t="s">
        <v>116</v>
      </c>
      <c r="I16" s="70" t="s">
        <v>117</v>
      </c>
      <c r="J16" s="70" t="s">
        <v>112</v>
      </c>
      <c r="K16" s="638"/>
      <c r="L16" s="87"/>
      <c r="M16" s="190"/>
      <c r="N16" s="191"/>
      <c r="O16" s="192"/>
      <c r="P16" s="192"/>
    </row>
    <row r="17" spans="1:16" ht="33" hidden="1" customHeight="1" x14ac:dyDescent="0.2">
      <c r="A17" s="87"/>
      <c r="B17" s="634"/>
      <c r="C17" s="635"/>
      <c r="D17" s="635"/>
      <c r="E17" s="635"/>
      <c r="F17" s="635"/>
      <c r="G17" s="636"/>
      <c r="H17" s="247"/>
      <c r="I17" s="247"/>
      <c r="J17" s="247"/>
      <c r="K17" s="248"/>
      <c r="L17" s="87"/>
      <c r="N17" s="190"/>
      <c r="O17" s="192"/>
      <c r="P17" s="192"/>
    </row>
    <row r="18" spans="1:16" ht="27" hidden="1" customHeight="1" x14ac:dyDescent="0.2">
      <c r="A18" s="87"/>
      <c r="B18" s="629" t="s">
        <v>41</v>
      </c>
      <c r="C18" s="597"/>
      <c r="D18" s="597"/>
      <c r="E18" s="597"/>
      <c r="F18" s="597"/>
      <c r="G18" s="630"/>
      <c r="H18" s="36" t="s">
        <v>235</v>
      </c>
      <c r="I18" s="36" t="s">
        <v>62</v>
      </c>
      <c r="J18" s="36" t="s">
        <v>236</v>
      </c>
      <c r="K18" s="637" t="s">
        <v>14</v>
      </c>
      <c r="L18" s="87"/>
      <c r="N18" s="190"/>
      <c r="O18" s="192"/>
      <c r="P18" s="192"/>
    </row>
    <row r="19" spans="1:16" ht="41.25" hidden="1" customHeight="1" x14ac:dyDescent="0.2">
      <c r="A19" s="87"/>
      <c r="B19" s="631"/>
      <c r="C19" s="632"/>
      <c r="D19" s="632"/>
      <c r="E19" s="632"/>
      <c r="F19" s="632"/>
      <c r="G19" s="633"/>
      <c r="H19" s="70" t="s">
        <v>42</v>
      </c>
      <c r="I19" s="70" t="s">
        <v>43</v>
      </c>
      <c r="J19" s="70" t="s">
        <v>44</v>
      </c>
      <c r="K19" s="638"/>
      <c r="L19" s="87"/>
      <c r="N19" s="193"/>
      <c r="O19" s="193"/>
      <c r="P19" s="192"/>
    </row>
    <row r="20" spans="1:16" ht="33" hidden="1" customHeight="1" x14ac:dyDescent="0.2">
      <c r="A20" s="87"/>
      <c r="B20" s="634"/>
      <c r="C20" s="635"/>
      <c r="D20" s="635"/>
      <c r="E20" s="635"/>
      <c r="F20" s="635"/>
      <c r="G20" s="636"/>
      <c r="H20" s="248"/>
      <c r="I20" s="248"/>
      <c r="J20" s="248"/>
      <c r="K20" s="248"/>
      <c r="L20" s="87"/>
      <c r="N20" s="193"/>
      <c r="O20" s="193"/>
      <c r="P20" s="193"/>
    </row>
    <row r="21" spans="1:16" ht="27" hidden="1" customHeight="1" x14ac:dyDescent="0.2">
      <c r="A21" s="87"/>
      <c r="B21" s="629" t="s">
        <v>45</v>
      </c>
      <c r="C21" s="597"/>
      <c r="D21" s="597"/>
      <c r="E21" s="597"/>
      <c r="F21" s="597"/>
      <c r="G21" s="630"/>
      <c r="H21" s="36" t="s">
        <v>235</v>
      </c>
      <c r="I21" s="36" t="s">
        <v>62</v>
      </c>
      <c r="J21" s="36" t="s">
        <v>236</v>
      </c>
      <c r="K21" s="637" t="s">
        <v>14</v>
      </c>
      <c r="L21" s="87"/>
      <c r="M21" s="193"/>
      <c r="N21" s="193"/>
      <c r="O21" s="193"/>
      <c r="P21" s="193"/>
    </row>
    <row r="22" spans="1:16" ht="78.75" hidden="1" customHeight="1" x14ac:dyDescent="0.2">
      <c r="A22" s="87"/>
      <c r="B22" s="631"/>
      <c r="C22" s="632"/>
      <c r="D22" s="632"/>
      <c r="E22" s="632"/>
      <c r="F22" s="632"/>
      <c r="G22" s="633"/>
      <c r="H22" s="70" t="s">
        <v>113</v>
      </c>
      <c r="I22" s="70" t="s">
        <v>114</v>
      </c>
      <c r="J22" s="70" t="s">
        <v>46</v>
      </c>
      <c r="K22" s="638"/>
      <c r="L22" s="87"/>
      <c r="M22" s="193"/>
      <c r="N22" s="193"/>
      <c r="O22" s="193"/>
      <c r="P22" s="193"/>
    </row>
    <row r="23" spans="1:16" ht="33" hidden="1" customHeight="1" x14ac:dyDescent="0.2">
      <c r="A23" s="87"/>
      <c r="B23" s="634"/>
      <c r="C23" s="635"/>
      <c r="D23" s="635"/>
      <c r="E23" s="635"/>
      <c r="F23" s="635"/>
      <c r="G23" s="636"/>
      <c r="H23" s="248"/>
      <c r="I23" s="248"/>
      <c r="J23" s="248"/>
      <c r="K23" s="248"/>
      <c r="L23" s="87"/>
      <c r="M23" s="193"/>
      <c r="N23" s="193"/>
      <c r="O23" s="193"/>
      <c r="P23" s="193"/>
    </row>
    <row r="24" spans="1:16" ht="27" hidden="1" customHeight="1" x14ac:dyDescent="0.2">
      <c r="A24" s="87"/>
      <c r="B24" s="629" t="s">
        <v>47</v>
      </c>
      <c r="C24" s="597"/>
      <c r="D24" s="597"/>
      <c r="E24" s="597"/>
      <c r="F24" s="597"/>
      <c r="G24" s="630"/>
      <c r="H24" s="36" t="s">
        <v>235</v>
      </c>
      <c r="I24" s="36" t="s">
        <v>62</v>
      </c>
      <c r="J24" s="36" t="s">
        <v>236</v>
      </c>
      <c r="K24" s="637" t="s">
        <v>14</v>
      </c>
      <c r="L24" s="87"/>
      <c r="M24" s="193"/>
      <c r="N24" s="193"/>
      <c r="O24" s="193"/>
      <c r="P24" s="193"/>
    </row>
    <row r="25" spans="1:16" ht="53.25" hidden="1" customHeight="1" x14ac:dyDescent="0.2">
      <c r="A25" s="87"/>
      <c r="B25" s="631"/>
      <c r="C25" s="632"/>
      <c r="D25" s="632"/>
      <c r="E25" s="632"/>
      <c r="F25" s="632"/>
      <c r="G25" s="633"/>
      <c r="H25" s="70" t="s">
        <v>48</v>
      </c>
      <c r="I25" s="70" t="s">
        <v>49</v>
      </c>
      <c r="J25" s="70" t="s">
        <v>115</v>
      </c>
      <c r="K25" s="638"/>
      <c r="L25" s="87"/>
    </row>
    <row r="26" spans="1:16" ht="33" hidden="1" customHeight="1" x14ac:dyDescent="0.2">
      <c r="A26" s="87"/>
      <c r="B26" s="634"/>
      <c r="C26" s="635"/>
      <c r="D26" s="635"/>
      <c r="E26" s="635"/>
      <c r="F26" s="635"/>
      <c r="G26" s="636"/>
      <c r="H26" s="248"/>
      <c r="I26" s="248"/>
      <c r="J26" s="248"/>
      <c r="K26" s="248"/>
      <c r="L26" s="87"/>
    </row>
    <row r="27" spans="1:16" ht="3" hidden="1" customHeight="1" x14ac:dyDescent="0.2">
      <c r="A27" s="87"/>
      <c r="B27" s="182"/>
      <c r="C27" s="182"/>
      <c r="D27" s="182"/>
      <c r="E27" s="182"/>
      <c r="F27" s="182"/>
      <c r="G27" s="182"/>
      <c r="I27" s="88"/>
      <c r="J27" s="103"/>
      <c r="K27" s="183"/>
      <c r="L27" s="87"/>
    </row>
    <row r="28" spans="1:16" ht="13.5" hidden="1" customHeight="1" x14ac:dyDescent="0.2">
      <c r="A28" s="87"/>
      <c r="B28" s="196" t="s">
        <v>29</v>
      </c>
      <c r="C28" s="71">
        <f>'tablas de calculo'!AA1</f>
        <v>0</v>
      </c>
      <c r="D28" s="184">
        <v>25</v>
      </c>
      <c r="E28" s="197"/>
      <c r="F28" s="197"/>
      <c r="G28" s="198">
        <f>SUM(D28,D29,D30,D31)</f>
        <v>100</v>
      </c>
      <c r="I28" s="103"/>
      <c r="J28" s="103"/>
      <c r="K28" s="103"/>
      <c r="L28" s="87"/>
    </row>
    <row r="29" spans="1:16" ht="13.5" hidden="1" customHeight="1" x14ac:dyDescent="0.2">
      <c r="A29" s="87"/>
      <c r="B29" s="196" t="s">
        <v>30</v>
      </c>
      <c r="C29" s="71">
        <f>'tablas de calculo'!AA2</f>
        <v>0</v>
      </c>
      <c r="D29" s="184">
        <v>25</v>
      </c>
      <c r="E29" s="197"/>
      <c r="F29" s="197"/>
      <c r="G29" s="87"/>
      <c r="I29" s="103"/>
      <c r="J29" s="103"/>
      <c r="K29" s="103"/>
      <c r="L29" s="87"/>
    </row>
    <row r="30" spans="1:16" ht="13.5" hidden="1" customHeight="1" x14ac:dyDescent="0.2">
      <c r="A30" s="87"/>
      <c r="B30" s="196" t="s">
        <v>31</v>
      </c>
      <c r="C30" s="71">
        <f>'tablas de calculo'!AA3</f>
        <v>0</v>
      </c>
      <c r="D30" s="184">
        <v>25</v>
      </c>
      <c r="E30" s="197"/>
      <c r="F30" s="197"/>
      <c r="G30" s="87"/>
      <c r="I30" s="103"/>
      <c r="J30" s="103"/>
      <c r="K30" s="103"/>
      <c r="L30" s="87"/>
    </row>
    <row r="31" spans="1:16" ht="13.5" hidden="1" customHeight="1" x14ac:dyDescent="0.2">
      <c r="A31" s="87"/>
      <c r="B31" s="196" t="s">
        <v>32</v>
      </c>
      <c r="C31" s="71">
        <f>'tablas de calculo'!AA4</f>
        <v>0</v>
      </c>
      <c r="D31" s="184">
        <v>25</v>
      </c>
      <c r="E31" s="197"/>
      <c r="F31" s="197"/>
      <c r="G31" s="87"/>
      <c r="I31" s="103"/>
      <c r="J31" s="103"/>
      <c r="K31" s="103"/>
      <c r="L31" s="87"/>
    </row>
    <row r="32" spans="1:16" ht="26.25" hidden="1" customHeight="1" x14ac:dyDescent="0.2">
      <c r="A32" s="87"/>
      <c r="B32" s="619" t="s">
        <v>5</v>
      </c>
      <c r="C32" s="620">
        <f>'tablas de calculo'!AA6</f>
        <v>0</v>
      </c>
      <c r="D32" s="622" t="s">
        <v>6</v>
      </c>
      <c r="E32" s="623"/>
      <c r="F32" s="547">
        <f>'tablas de calculo'!AA8</f>
        <v>0</v>
      </c>
      <c r="G32" s="549"/>
      <c r="I32" s="103"/>
      <c r="J32" s="103"/>
      <c r="K32" s="103"/>
      <c r="L32" s="87"/>
    </row>
    <row r="33" spans="1:12" ht="23.25" hidden="1" customHeight="1" x14ac:dyDescent="0.2">
      <c r="A33" s="87"/>
      <c r="B33" s="619"/>
      <c r="C33" s="621"/>
      <c r="D33" s="622"/>
      <c r="E33" s="623"/>
      <c r="F33" s="624"/>
      <c r="G33" s="625"/>
      <c r="I33" s="187"/>
      <c r="J33" s="187"/>
      <c r="K33" s="188"/>
      <c r="L33" s="87"/>
    </row>
    <row r="34" spans="1:12" ht="23.25" hidden="1" customHeight="1" x14ac:dyDescent="0.2">
      <c r="A34" s="87"/>
      <c r="B34" s="199"/>
      <c r="C34" s="87"/>
      <c r="D34" s="131"/>
      <c r="E34" s="200"/>
      <c r="F34" s="200"/>
      <c r="G34" s="87"/>
      <c r="H34" s="103"/>
      <c r="I34" s="596" t="s">
        <v>28</v>
      </c>
      <c r="J34" s="596"/>
      <c r="K34" s="596"/>
      <c r="L34" s="87"/>
    </row>
    <row r="35" spans="1:12" ht="23.25" hidden="1" customHeight="1" x14ac:dyDescent="0.2">
      <c r="A35" s="87"/>
      <c r="B35" s="598" t="str">
        <f>'Resumen personal'!B54</f>
        <v xml:space="preserve">                                                                                                                                                               </v>
      </c>
      <c r="C35" s="598"/>
      <c r="D35" s="598"/>
      <c r="E35" s="598"/>
      <c r="F35" s="201"/>
      <c r="G35" s="87"/>
      <c r="H35" s="103"/>
      <c r="I35" s="103"/>
      <c r="J35" s="103"/>
      <c r="K35" s="103"/>
      <c r="L35" s="87"/>
    </row>
    <row r="36" spans="1:12" ht="23.25" hidden="1" customHeight="1" x14ac:dyDescent="0.2">
      <c r="A36" s="87"/>
      <c r="B36" s="598"/>
      <c r="C36" s="598"/>
      <c r="D36" s="598"/>
      <c r="E36" s="598"/>
      <c r="F36" s="201"/>
      <c r="G36" s="87"/>
      <c r="H36" s="103"/>
      <c r="I36" s="103"/>
      <c r="J36" s="103"/>
      <c r="K36" s="103"/>
      <c r="L36" s="87"/>
    </row>
    <row r="37" spans="1:12" ht="23.25" hidden="1" customHeight="1" x14ac:dyDescent="0.2">
      <c r="A37" s="87"/>
      <c r="B37" s="599"/>
      <c r="C37" s="599"/>
      <c r="D37" s="599"/>
      <c r="E37" s="599"/>
      <c r="F37" s="202"/>
      <c r="G37" s="87"/>
      <c r="H37" s="103"/>
      <c r="I37" s="103"/>
      <c r="J37" s="103"/>
      <c r="K37" s="103"/>
      <c r="L37" s="87"/>
    </row>
    <row r="38" spans="1:12" ht="12" hidden="1" customHeight="1" x14ac:dyDescent="0.2">
      <c r="A38" s="87"/>
      <c r="B38" s="485" t="s">
        <v>237</v>
      </c>
      <c r="C38" s="485"/>
      <c r="D38" s="485"/>
      <c r="E38" s="485"/>
      <c r="F38" s="202"/>
      <c r="G38" s="87"/>
      <c r="H38" s="103"/>
      <c r="I38" s="88"/>
      <c r="J38" s="88"/>
      <c r="K38" s="88"/>
      <c r="L38" s="87"/>
    </row>
    <row r="39" spans="1:12" ht="29.25" hidden="1" customHeight="1" x14ac:dyDescent="0.2">
      <c r="A39" s="87"/>
      <c r="B39" s="174">
        <f>'fact efi-SUPERIOR'!E42</f>
        <v>0</v>
      </c>
      <c r="C39" s="194"/>
      <c r="D39" s="617">
        <f>'fact efi-SUPERIOR'!G42</f>
        <v>0</v>
      </c>
      <c r="E39" s="617"/>
      <c r="F39" s="203"/>
      <c r="G39" s="87"/>
      <c r="I39" s="88"/>
      <c r="J39" s="88"/>
      <c r="K39" s="88"/>
      <c r="L39" s="87"/>
    </row>
    <row r="40" spans="1:12" ht="19.5" hidden="1" customHeight="1" x14ac:dyDescent="0.2">
      <c r="A40" s="87"/>
      <c r="B40" s="110" t="s">
        <v>230</v>
      </c>
      <c r="C40" s="169"/>
      <c r="D40" s="618" t="s">
        <v>238</v>
      </c>
      <c r="E40" s="618"/>
      <c r="F40" s="195"/>
      <c r="G40" s="87"/>
      <c r="I40" s="186"/>
      <c r="J40" s="186"/>
      <c r="K40" s="186"/>
      <c r="L40" s="87"/>
    </row>
    <row r="41" spans="1:12" s="87" customFormat="1" ht="19.5" hidden="1" customHeight="1" x14ac:dyDescent="0.2">
      <c r="C41" s="194"/>
      <c r="D41" s="195"/>
      <c r="E41" s="171"/>
      <c r="F41" s="171"/>
      <c r="G41" s="162"/>
      <c r="H41" s="162"/>
      <c r="I41" s="162"/>
      <c r="J41" s="162"/>
      <c r="K41" s="162"/>
    </row>
    <row r="42" spans="1:12" s="87" customFormat="1" ht="19.5" hidden="1" customHeight="1" x14ac:dyDescent="0.2">
      <c r="C42" s="169"/>
      <c r="D42" s="131"/>
      <c r="F42" s="195"/>
      <c r="G42" s="162"/>
      <c r="H42" s="162"/>
      <c r="I42" s="162"/>
      <c r="J42" s="162"/>
      <c r="K42" s="162"/>
    </row>
    <row r="43" spans="1:12" ht="19.5" hidden="1" customHeight="1" x14ac:dyDescent="0.2">
      <c r="B43" s="82"/>
      <c r="C43" s="82"/>
      <c r="D43" s="82"/>
      <c r="E43" s="82"/>
      <c r="F43" s="82"/>
      <c r="G43" s="82"/>
      <c r="H43" s="163"/>
      <c r="I43" s="16"/>
      <c r="J43" s="16"/>
      <c r="K43" s="16"/>
    </row>
    <row r="44" spans="1:12" ht="19.5" hidden="1" customHeight="1" x14ac:dyDescent="0.2">
      <c r="B44" s="82"/>
      <c r="C44" s="82"/>
      <c r="D44" s="82"/>
      <c r="E44" s="82"/>
      <c r="F44" s="82"/>
      <c r="G44" s="82"/>
      <c r="H44" s="163"/>
      <c r="I44" s="16"/>
      <c r="J44" s="16"/>
      <c r="K44" s="16"/>
    </row>
    <row r="45" spans="1:12" ht="19.5" hidden="1" customHeight="1" x14ac:dyDescent="0.2">
      <c r="B45" s="82"/>
      <c r="C45" s="82"/>
      <c r="D45" s="82"/>
      <c r="E45" s="82"/>
      <c r="F45" s="82"/>
      <c r="G45" s="82"/>
      <c r="H45" s="163"/>
      <c r="I45" s="16"/>
      <c r="J45" s="16"/>
      <c r="K45" s="16"/>
    </row>
    <row r="46" spans="1:12" ht="19.5" hidden="1" customHeight="1" x14ac:dyDescent="0.2">
      <c r="B46" s="189"/>
      <c r="C46" s="189"/>
      <c r="D46" s="189"/>
      <c r="E46" s="189"/>
      <c r="F46" s="189"/>
      <c r="G46" s="189"/>
      <c r="H46" s="185"/>
      <c r="I46" s="17"/>
      <c r="J46" s="17"/>
      <c r="K46" s="17"/>
      <c r="L46" s="189"/>
    </row>
    <row r="47" spans="1:12" ht="19.5" hidden="1" customHeight="1" x14ac:dyDescent="0.2">
      <c r="B47" s="189"/>
      <c r="C47" s="189"/>
      <c r="D47" s="189"/>
      <c r="E47" s="189"/>
      <c r="F47" s="189"/>
      <c r="G47" s="189"/>
      <c r="L47" s="189"/>
    </row>
    <row r="48" spans="1:12" ht="19.5" hidden="1" customHeight="1" x14ac:dyDescent="0.2">
      <c r="B48" s="189"/>
      <c r="L48" s="189"/>
    </row>
    <row r="49" spans="2:12" ht="19.5" hidden="1" customHeight="1" x14ac:dyDescent="0.2">
      <c r="B49" s="189"/>
      <c r="H49" s="185"/>
      <c r="I49" s="17"/>
      <c r="J49" s="17"/>
      <c r="K49" s="17"/>
      <c r="L49" s="189"/>
    </row>
    <row r="50" spans="2:12" ht="19.5" hidden="1" customHeight="1" x14ac:dyDescent="0.2">
      <c r="B50" s="189"/>
      <c r="C50" s="189"/>
      <c r="D50" s="189"/>
      <c r="E50" s="189"/>
      <c r="F50" s="189"/>
      <c r="G50" s="189"/>
      <c r="H50" s="185"/>
      <c r="I50" s="17"/>
      <c r="J50" s="17"/>
      <c r="K50" s="17"/>
      <c r="L50" s="189"/>
    </row>
    <row r="51" spans="2:12" ht="19.5" hidden="1" customHeight="1" x14ac:dyDescent="0.2">
      <c r="B51" s="189"/>
      <c r="C51" s="189"/>
      <c r="D51" s="189"/>
      <c r="E51" s="189"/>
      <c r="F51" s="189"/>
      <c r="G51" s="189"/>
      <c r="H51" s="185"/>
      <c r="I51" s="17"/>
      <c r="J51" s="17"/>
      <c r="K51" s="17"/>
      <c r="L51" s="189"/>
    </row>
    <row r="52" spans="2:12" ht="19.5" hidden="1" customHeight="1" x14ac:dyDescent="0.2">
      <c r="B52" s="189"/>
      <c r="C52" s="189"/>
      <c r="D52" s="189"/>
      <c r="E52" s="189"/>
      <c r="F52" s="189"/>
      <c r="G52" s="189"/>
      <c r="H52" s="185"/>
      <c r="I52" s="17"/>
      <c r="J52" s="17"/>
      <c r="K52" s="17"/>
      <c r="L52" s="189"/>
    </row>
    <row r="53" spans="2:12" ht="19.5" hidden="1" customHeight="1" x14ac:dyDescent="0.2">
      <c r="B53" s="189"/>
      <c r="C53" s="189"/>
      <c r="D53" s="189"/>
      <c r="E53" s="189"/>
      <c r="F53" s="189"/>
      <c r="G53" s="189"/>
      <c r="H53" s="185"/>
      <c r="I53" s="17"/>
      <c r="J53" s="17"/>
      <c r="K53" s="17"/>
      <c r="L53" s="189"/>
    </row>
    <row r="54" spans="2:12" ht="19.5" hidden="1" customHeight="1" x14ac:dyDescent="0.2">
      <c r="B54" s="189"/>
      <c r="C54" s="189"/>
      <c r="D54" s="189"/>
      <c r="E54" s="189"/>
      <c r="F54" s="189"/>
      <c r="G54" s="189"/>
      <c r="H54" s="185"/>
      <c r="I54" s="17"/>
      <c r="J54" s="17"/>
      <c r="K54" s="17"/>
      <c r="L54" s="189"/>
    </row>
    <row r="55" spans="2:12" ht="19.5" hidden="1" customHeight="1" x14ac:dyDescent="0.2">
      <c r="B55" s="189"/>
      <c r="C55" s="189"/>
      <c r="D55" s="189"/>
      <c r="E55" s="189"/>
      <c r="F55" s="189"/>
      <c r="G55" s="189"/>
      <c r="H55" s="185"/>
      <c r="I55" s="17"/>
      <c r="J55" s="17"/>
      <c r="K55" s="17"/>
      <c r="L55" s="189"/>
    </row>
    <row r="56" spans="2:12" ht="19.5" hidden="1" customHeight="1" x14ac:dyDescent="0.2">
      <c r="B56" s="189"/>
      <c r="C56" s="189"/>
      <c r="D56" s="189"/>
      <c r="E56" s="189"/>
      <c r="F56" s="189"/>
      <c r="G56" s="189"/>
      <c r="H56" s="185"/>
      <c r="I56" s="17"/>
      <c r="J56" s="17"/>
      <c r="K56" s="17"/>
      <c r="L56" s="189"/>
    </row>
    <row r="57" spans="2:12" ht="19.5" hidden="1" customHeight="1" x14ac:dyDescent="0.2">
      <c r="B57" s="189"/>
      <c r="C57" s="189"/>
      <c r="D57" s="189"/>
      <c r="E57" s="189"/>
      <c r="F57" s="189"/>
      <c r="G57" s="189"/>
      <c r="H57" s="185"/>
      <c r="I57" s="17"/>
      <c r="J57" s="17"/>
      <c r="K57" s="17"/>
      <c r="L57" s="189"/>
    </row>
    <row r="58" spans="2:12" ht="19.5" hidden="1" customHeight="1" x14ac:dyDescent="0.2">
      <c r="B58" s="189"/>
      <c r="C58" s="189"/>
      <c r="D58" s="189"/>
      <c r="E58" s="189"/>
      <c r="F58" s="189"/>
      <c r="G58" s="189"/>
      <c r="H58" s="185"/>
      <c r="I58" s="17"/>
      <c r="J58" s="17"/>
      <c r="K58" s="17"/>
      <c r="L58" s="189"/>
    </row>
    <row r="59" spans="2:12" ht="19.5" hidden="1" customHeight="1" x14ac:dyDescent="0.2">
      <c r="B59" s="189"/>
      <c r="C59" s="189"/>
      <c r="D59" s="189"/>
      <c r="E59" s="189"/>
      <c r="F59" s="189"/>
      <c r="G59" s="189"/>
      <c r="H59" s="185"/>
      <c r="I59" s="17"/>
      <c r="J59" s="17"/>
      <c r="K59" s="17"/>
      <c r="L59" s="189"/>
    </row>
    <row r="60" spans="2:12" ht="19.5" hidden="1" customHeight="1" x14ac:dyDescent="0.2">
      <c r="B60" s="189"/>
      <c r="C60" s="189"/>
      <c r="D60" s="189"/>
      <c r="E60" s="189"/>
      <c r="F60" s="189"/>
      <c r="G60" s="189"/>
      <c r="H60" s="185"/>
      <c r="I60" s="17"/>
      <c r="J60" s="17"/>
      <c r="K60" s="17"/>
      <c r="L60" s="189"/>
    </row>
    <row r="61" spans="2:12" ht="19.5" hidden="1" customHeight="1" x14ac:dyDescent="0.2">
      <c r="B61" s="189"/>
      <c r="C61" s="189"/>
      <c r="D61" s="189"/>
      <c r="E61" s="189"/>
      <c r="F61" s="189"/>
      <c r="G61" s="189"/>
      <c r="H61" s="185"/>
      <c r="I61" s="17"/>
      <c r="J61" s="17"/>
      <c r="K61" s="17"/>
      <c r="L61" s="189"/>
    </row>
    <row r="62" spans="2:12" ht="19.5" hidden="1" customHeight="1" x14ac:dyDescent="0.2">
      <c r="B62" s="189"/>
      <c r="C62" s="189"/>
      <c r="D62" s="189"/>
      <c r="E62" s="189"/>
      <c r="F62" s="189"/>
      <c r="G62" s="189"/>
      <c r="H62" s="185"/>
      <c r="I62" s="17"/>
      <c r="J62" s="17"/>
      <c r="K62" s="17"/>
      <c r="L62" s="189"/>
    </row>
    <row r="63" spans="2:12" ht="19.5" hidden="1" customHeight="1" x14ac:dyDescent="0.2">
      <c r="B63" s="189"/>
      <c r="C63" s="189"/>
      <c r="D63" s="189"/>
      <c r="E63" s="189"/>
      <c r="F63" s="189"/>
      <c r="G63" s="189"/>
      <c r="H63" s="185"/>
      <c r="I63" s="17"/>
      <c r="J63" s="17"/>
      <c r="K63" s="17"/>
      <c r="L63" s="189"/>
    </row>
    <row r="64" spans="2:12" ht="19.5" hidden="1" customHeight="1" x14ac:dyDescent="0.2">
      <c r="B64" s="189"/>
      <c r="C64" s="189"/>
      <c r="D64" s="189"/>
      <c r="E64" s="189"/>
      <c r="F64" s="189"/>
      <c r="G64" s="189"/>
      <c r="H64" s="185"/>
      <c r="I64" s="17"/>
      <c r="J64" s="17"/>
      <c r="K64" s="17"/>
      <c r="L64" s="189"/>
    </row>
    <row r="65" spans="2:12" ht="19.5" hidden="1" customHeight="1" x14ac:dyDescent="0.2">
      <c r="B65" s="189"/>
      <c r="C65" s="189"/>
      <c r="D65" s="189"/>
      <c r="E65" s="189"/>
      <c r="F65" s="189"/>
      <c r="G65" s="189"/>
      <c r="H65" s="185"/>
      <c r="I65" s="17"/>
      <c r="J65" s="17"/>
      <c r="K65" s="17"/>
      <c r="L65" s="189"/>
    </row>
    <row r="66" spans="2:12" ht="19.5" hidden="1" customHeight="1" x14ac:dyDescent="0.2">
      <c r="B66" s="189"/>
      <c r="C66" s="189"/>
      <c r="D66" s="189"/>
      <c r="E66" s="189"/>
      <c r="F66" s="189"/>
      <c r="G66" s="189"/>
      <c r="H66" s="185"/>
      <c r="I66" s="17"/>
      <c r="J66" s="17"/>
      <c r="K66" s="17"/>
      <c r="L66" s="189"/>
    </row>
    <row r="67" spans="2:12" ht="19.5" hidden="1" customHeight="1" x14ac:dyDescent="0.2">
      <c r="B67" s="189"/>
      <c r="C67" s="189"/>
      <c r="D67" s="189"/>
      <c r="E67" s="189"/>
      <c r="F67" s="189"/>
      <c r="G67" s="189"/>
      <c r="H67" s="185"/>
      <c r="I67" s="17"/>
      <c r="J67" s="17"/>
      <c r="K67" s="17"/>
      <c r="L67" s="189"/>
    </row>
    <row r="68" spans="2:12" ht="19.5" hidden="1" customHeight="1" x14ac:dyDescent="0.2">
      <c r="B68" s="189"/>
      <c r="C68" s="189"/>
      <c r="D68" s="189"/>
      <c r="E68" s="189"/>
      <c r="F68" s="189"/>
      <c r="G68" s="189"/>
      <c r="H68" s="185"/>
      <c r="I68" s="17"/>
      <c r="J68" s="17"/>
      <c r="K68" s="17"/>
      <c r="L68" s="189"/>
    </row>
    <row r="69" spans="2:12" ht="19.5" hidden="1" customHeight="1" x14ac:dyDescent="0.2">
      <c r="B69" s="189"/>
      <c r="C69" s="189"/>
      <c r="D69" s="189"/>
      <c r="E69" s="189"/>
      <c r="F69" s="189"/>
      <c r="G69" s="189"/>
      <c r="H69" s="185"/>
      <c r="I69" s="17"/>
      <c r="J69" s="17"/>
      <c r="K69" s="17"/>
      <c r="L69" s="189"/>
    </row>
    <row r="70" spans="2:12" ht="19.5" hidden="1" customHeight="1" x14ac:dyDescent="0.2">
      <c r="B70" s="189"/>
      <c r="C70" s="189"/>
      <c r="D70" s="189"/>
      <c r="E70" s="189"/>
      <c r="F70" s="189"/>
      <c r="G70" s="189"/>
      <c r="H70" s="185"/>
      <c r="I70" s="17"/>
      <c r="J70" s="17"/>
      <c r="K70" s="17"/>
      <c r="L70" s="189"/>
    </row>
    <row r="71" spans="2:12" ht="19.5" hidden="1" customHeight="1" x14ac:dyDescent="0.2">
      <c r="B71" s="189"/>
      <c r="C71" s="189"/>
      <c r="D71" s="189"/>
      <c r="E71" s="189"/>
      <c r="F71" s="189"/>
      <c r="G71" s="189"/>
      <c r="H71" s="185"/>
      <c r="I71" s="17"/>
      <c r="J71" s="17"/>
      <c r="K71" s="17"/>
      <c r="L71" s="189"/>
    </row>
    <row r="72" spans="2:12" ht="19.5" hidden="1" customHeight="1" x14ac:dyDescent="0.2">
      <c r="B72" s="189"/>
      <c r="C72" s="189"/>
      <c r="D72" s="189"/>
      <c r="E72" s="189"/>
      <c r="F72" s="189"/>
      <c r="G72" s="189"/>
      <c r="H72" s="185"/>
      <c r="I72" s="17"/>
      <c r="J72" s="17"/>
      <c r="K72" s="17"/>
      <c r="L72" s="189"/>
    </row>
    <row r="73" spans="2:12" ht="19.5" hidden="1" customHeight="1" x14ac:dyDescent="0.2">
      <c r="B73" s="189"/>
      <c r="C73" s="189"/>
      <c r="D73" s="189"/>
      <c r="E73" s="189"/>
      <c r="F73" s="189"/>
      <c r="G73" s="189"/>
      <c r="H73" s="185"/>
      <c r="I73" s="17"/>
      <c r="J73" s="17"/>
      <c r="K73" s="17"/>
      <c r="L73" s="189"/>
    </row>
    <row r="74" spans="2:12" ht="19.5" hidden="1" customHeight="1" x14ac:dyDescent="0.2">
      <c r="B74" s="189"/>
      <c r="C74" s="189"/>
      <c r="D74" s="189"/>
      <c r="E74" s="189"/>
      <c r="F74" s="189"/>
      <c r="G74" s="189"/>
      <c r="H74" s="185"/>
      <c r="I74" s="17"/>
      <c r="J74" s="17"/>
      <c r="K74" s="17"/>
      <c r="L74" s="189"/>
    </row>
    <row r="75" spans="2:12" ht="19.5" hidden="1" customHeight="1" x14ac:dyDescent="0.2">
      <c r="B75" s="189"/>
      <c r="C75" s="189"/>
      <c r="D75" s="189"/>
      <c r="E75" s="189"/>
      <c r="F75" s="189"/>
      <c r="G75" s="189"/>
      <c r="H75" s="185"/>
      <c r="I75" s="17"/>
      <c r="J75" s="17"/>
      <c r="K75" s="17"/>
      <c r="L75" s="189"/>
    </row>
    <row r="76" spans="2:12" ht="19.5" hidden="1" customHeight="1" x14ac:dyDescent="0.2">
      <c r="B76" s="189"/>
      <c r="C76" s="189"/>
      <c r="D76" s="189"/>
      <c r="E76" s="189"/>
      <c r="F76" s="189"/>
      <c r="G76" s="189"/>
      <c r="H76" s="185"/>
      <c r="I76" s="17"/>
      <c r="J76" s="17"/>
      <c r="K76" s="17"/>
      <c r="L76" s="189"/>
    </row>
    <row r="77" spans="2:12" ht="19.5" hidden="1" customHeight="1" x14ac:dyDescent="0.2">
      <c r="B77" s="189"/>
      <c r="C77" s="189"/>
      <c r="D77" s="189"/>
      <c r="E77" s="189"/>
      <c r="F77" s="189"/>
      <c r="G77" s="189"/>
      <c r="H77" s="185"/>
      <c r="I77" s="17"/>
      <c r="J77" s="17"/>
      <c r="K77" s="17"/>
      <c r="L77" s="189"/>
    </row>
    <row r="78" spans="2:12" ht="19.5" hidden="1" customHeight="1" x14ac:dyDescent="0.2">
      <c r="B78" s="189"/>
      <c r="C78" s="189"/>
      <c r="D78" s="189"/>
      <c r="E78" s="189"/>
      <c r="F78" s="189"/>
      <c r="G78" s="189"/>
      <c r="H78" s="185"/>
      <c r="I78" s="17"/>
      <c r="J78" s="17"/>
      <c r="K78" s="17"/>
      <c r="L78" s="189"/>
    </row>
    <row r="79" spans="2:12" ht="19.5" hidden="1" customHeight="1" x14ac:dyDescent="0.2">
      <c r="B79" s="189"/>
      <c r="C79" s="189"/>
      <c r="D79" s="189"/>
      <c r="E79" s="189"/>
      <c r="F79" s="189"/>
      <c r="G79" s="189"/>
      <c r="H79" s="185"/>
      <c r="I79" s="17"/>
      <c r="J79" s="17"/>
      <c r="K79" s="17"/>
      <c r="L79" s="189"/>
    </row>
    <row r="80" spans="2:12" ht="19.5" hidden="1" customHeight="1" x14ac:dyDescent="0.2"/>
    <row r="81" spans="8:11" ht="19.5" hidden="1" customHeight="1" x14ac:dyDescent="0.2"/>
    <row r="82" spans="8:11" ht="19.5" hidden="1" customHeight="1" x14ac:dyDescent="0.2"/>
    <row r="83" spans="8:11" ht="19.5" hidden="1" customHeight="1" x14ac:dyDescent="0.2"/>
    <row r="84" spans="8:11" ht="19.5" hidden="1" customHeight="1" x14ac:dyDescent="0.2"/>
    <row r="85" spans="8:11" ht="19.5" hidden="1" customHeight="1" x14ac:dyDescent="0.2"/>
    <row r="86" spans="8:11" ht="19.5" hidden="1" customHeight="1" x14ac:dyDescent="0.2"/>
    <row r="87" spans="8:11" ht="19.5" hidden="1" customHeight="1" x14ac:dyDescent="0.2"/>
    <row r="88" spans="8:11" ht="19.5" hidden="1" customHeight="1" x14ac:dyDescent="0.2"/>
    <row r="89" spans="8:11" ht="19.5" hidden="1" customHeight="1" x14ac:dyDescent="0.2"/>
    <row r="90" spans="8:11" ht="19.5" hidden="1" customHeight="1" x14ac:dyDescent="0.2"/>
    <row r="91" spans="8:11" ht="19.5" hidden="1" customHeight="1" x14ac:dyDescent="0.2"/>
    <row r="92" spans="8:11" ht="19.5" hidden="1" customHeight="1" x14ac:dyDescent="0.2"/>
    <row r="93" spans="8:11" ht="19.5" hidden="1" customHeight="1" x14ac:dyDescent="0.2"/>
    <row r="94" spans="8:11" s="87" customFormat="1" ht="19.5" hidden="1" customHeight="1" x14ac:dyDescent="0.2">
      <c r="H94" s="88"/>
      <c r="I94" s="88"/>
      <c r="J94" s="88"/>
      <c r="K94" s="88"/>
    </row>
    <row r="95" spans="8:11" s="87" customFormat="1" ht="19.5" hidden="1" customHeight="1" x14ac:dyDescent="0.2">
      <c r="H95" s="88"/>
      <c r="I95" s="88"/>
      <c r="J95" s="88"/>
      <c r="K95" s="88"/>
    </row>
  </sheetData>
  <sheetProtection password="C882" sheet="1" objects="1" scenarios="1"/>
  <customSheetViews>
    <customSheetView guid="{50494D46-58B3-4AC4-A527-419C8BBDFD54}" scale="85" showPageBreaks="1" showGridLines="0" printArea="1" hiddenRows="1" hiddenColumns="1" showRuler="0">
      <pageMargins left="0" right="0" top="0" bottom="0" header="0.15748031496062992" footer="0"/>
      <printOptions horizontalCentered="1" verticalCentered="1"/>
      <pageSetup scale="64" orientation="landscape" r:id="rId1"/>
      <headerFooter alignWithMargins="0"/>
    </customSheetView>
  </customSheetViews>
  <mergeCells count="35">
    <mergeCell ref="J7:K7"/>
    <mergeCell ref="B8:H8"/>
    <mergeCell ref="B24:G26"/>
    <mergeCell ref="K24:K25"/>
    <mergeCell ref="B18:G20"/>
    <mergeCell ref="B11:K11"/>
    <mergeCell ref="B12:K12"/>
    <mergeCell ref="K18:K19"/>
    <mergeCell ref="B21:G23"/>
    <mergeCell ref="K21:K22"/>
    <mergeCell ref="B1:K1"/>
    <mergeCell ref="B5:E5"/>
    <mergeCell ref="B15:G17"/>
    <mergeCell ref="K15:K16"/>
    <mergeCell ref="H14:K14"/>
    <mergeCell ref="B14:G14"/>
    <mergeCell ref="G5:H5"/>
    <mergeCell ref="J5:K5"/>
    <mergeCell ref="B6:E6"/>
    <mergeCell ref="G6:H6"/>
    <mergeCell ref="B9:E9"/>
    <mergeCell ref="G9:K9"/>
    <mergeCell ref="B10:E10"/>
    <mergeCell ref="G10:K10"/>
    <mergeCell ref="J6:K6"/>
    <mergeCell ref="B7:H7"/>
    <mergeCell ref="D39:E39"/>
    <mergeCell ref="D40:E40"/>
    <mergeCell ref="I34:K34"/>
    <mergeCell ref="B32:B33"/>
    <mergeCell ref="C32:C33"/>
    <mergeCell ref="D32:E33"/>
    <mergeCell ref="B35:E37"/>
    <mergeCell ref="B38:E38"/>
    <mergeCell ref="F32:G33"/>
  </mergeCells>
  <phoneticPr fontId="0" type="noConversion"/>
  <dataValidations count="7">
    <dataValidation type="custom" allowBlank="1" showInputMessage="1" showErrorMessage="1" error="Elije una sola opción en los parámetros de evaluación" sqref="H26:K26">
      <formula1>eapsupdesaen4</formula1>
    </dataValidation>
    <dataValidation type="custom" allowBlank="1" showInputMessage="1" showErrorMessage="1" error="Elije una sola opción en los parámetros de evaluación" sqref="H23:K23">
      <formula1>eapsupdesaen3</formula1>
    </dataValidation>
    <dataValidation type="custom" allowBlank="1" showInputMessage="1" showErrorMessage="1" error="Elije una sola opción en los parámetros de evaluación" sqref="H20:K20">
      <formula1>eapsupdesaen2</formula1>
    </dataValidation>
    <dataValidation type="custom" allowBlank="1" showInputMessage="1" showErrorMessage="1" error="Elije una sola opción en los parámetros de evaluación" sqref="H17:K17">
      <formula1>eapsupdesaen1</formula1>
    </dataValidation>
    <dataValidation type="textLength" operator="equal" allowBlank="1" showInputMessage="1" showErrorMessage="1" error="ANOTAR A EL R.F.C. A 13 POSICIONES DEL EVALUADOR CON MAYUSCULAS." sqref="F40 B39:C39">
      <formula1>13</formula1>
    </dataValidation>
    <dataValidation type="textLength" operator="equal" allowBlank="1" showInputMessage="1" showErrorMessage="1" error="ANOTAR A 18 POSICIONES EL C.U.R.P. DEL EVALUADOR CON MAYUSCULAS." sqref="F42 D39 C41:D41">
      <formula1>18</formula1>
    </dataValidation>
    <dataValidation allowBlank="1" showInputMessage="1" prompt="Representa el valor que implica un cumplimiento no aceptable en la meta. _x000a_" sqref="J15 J18 J21 J24"/>
  </dataValidations>
  <printOptions horizontalCentered="1" verticalCentered="1"/>
  <pageMargins left="0.19685039370078741" right="0.19685039370078741" top="0.19685039370078741" bottom="0.19685039370078741" header="0.15748031496062992" footer="0"/>
  <pageSetup scale="63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IU70"/>
  <sheetViews>
    <sheetView showGridLines="0" zoomScale="85" zoomScaleNormal="85" zoomScaleSheetLayoutView="50" workbookViewId="0"/>
  </sheetViews>
  <sheetFormatPr baseColWidth="10" defaultColWidth="0" defaultRowHeight="12.75" zeroHeight="1" x14ac:dyDescent="0.2"/>
  <cols>
    <col min="1" max="1" width="1.7109375" style="87" customWidth="1"/>
    <col min="2" max="2" width="28.28515625" style="88" customWidth="1"/>
    <col min="3" max="3" width="18.85546875" style="88" customWidth="1"/>
    <col min="4" max="4" width="12.7109375" style="88" customWidth="1"/>
    <col min="5" max="5" width="18.140625" style="88" customWidth="1"/>
    <col min="6" max="6" width="18.85546875" style="88" customWidth="1"/>
    <col min="7" max="7" width="17.7109375" style="88" customWidth="1"/>
    <col min="8" max="8" width="18" style="88" customWidth="1"/>
    <col min="9" max="9" width="16.85546875" style="88" customWidth="1"/>
    <col min="10" max="10" width="17.140625" style="88" customWidth="1"/>
    <col min="11" max="11" width="14.42578125" style="88" customWidth="1"/>
    <col min="12" max="12" width="1.7109375" style="87" customWidth="1"/>
    <col min="13" max="255" width="11.42578125" style="87" hidden="1" customWidth="1"/>
    <col min="256" max="16384" width="4.140625" style="87" hidden="1"/>
  </cols>
  <sheetData>
    <row r="1" spans="1:12" s="28" customFormat="1" ht="22.5" customHeight="1" x14ac:dyDescent="0.2">
      <c r="A1" s="87"/>
      <c r="B1" s="692" t="str">
        <f>'fact efi-SUPERIOR'!B1:K1</f>
        <v>Evaluación del Desempeño del Personal de Mando de la APF</v>
      </c>
      <c r="C1" s="693"/>
      <c r="D1" s="693"/>
      <c r="E1" s="693"/>
      <c r="F1" s="693"/>
      <c r="G1" s="693"/>
      <c r="H1" s="693"/>
      <c r="I1" s="693"/>
      <c r="J1" s="693"/>
      <c r="K1" s="694"/>
      <c r="L1" s="87"/>
    </row>
    <row r="2" spans="1:12" s="28" customFormat="1" ht="38.25" customHeight="1" x14ac:dyDescent="0.2">
      <c r="A2" s="87"/>
      <c r="B2" s="683" t="s">
        <v>295</v>
      </c>
      <c r="C2" s="684"/>
      <c r="D2" s="684"/>
      <c r="E2" s="684"/>
      <c r="F2" s="684"/>
      <c r="G2" s="684"/>
      <c r="H2" s="684"/>
      <c r="I2" s="684"/>
      <c r="J2" s="684"/>
      <c r="K2" s="685"/>
      <c r="L2" s="87"/>
    </row>
    <row r="3" spans="1:12" s="28" customFormat="1" ht="2.4500000000000002" customHeight="1" x14ac:dyDescent="0.25">
      <c r="A3" s="87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87"/>
    </row>
    <row r="4" spans="1:12" s="31" customFormat="1" ht="20.25" customHeight="1" x14ac:dyDescent="0.2">
      <c r="A4" s="131"/>
      <c r="B4" s="605">
        <f>ACT.EXT.!B4</f>
        <v>0</v>
      </c>
      <c r="C4" s="606"/>
      <c r="D4" s="606"/>
      <c r="E4" s="606"/>
      <c r="F4" s="142"/>
      <c r="G4" s="603">
        <f>ACT.EXT.!G4</f>
        <v>0</v>
      </c>
      <c r="H4" s="603"/>
      <c r="I4" s="80"/>
      <c r="J4" s="603">
        <f>ACT.EXT.!J4</f>
        <v>0</v>
      </c>
      <c r="K4" s="604"/>
      <c r="L4" s="131"/>
    </row>
    <row r="5" spans="1:12" s="28" customFormat="1" ht="13.5" customHeight="1" x14ac:dyDescent="0.2">
      <c r="A5" s="87"/>
      <c r="B5" s="607" t="s">
        <v>216</v>
      </c>
      <c r="C5" s="608"/>
      <c r="D5" s="608"/>
      <c r="E5" s="608"/>
      <c r="F5" s="58"/>
      <c r="G5" s="686" t="s">
        <v>217</v>
      </c>
      <c r="H5" s="686"/>
      <c r="I5" s="59"/>
      <c r="J5" s="686" t="s">
        <v>218</v>
      </c>
      <c r="K5" s="697"/>
      <c r="L5" s="87"/>
    </row>
    <row r="6" spans="1:12" s="31" customFormat="1" ht="23.25" customHeight="1" x14ac:dyDescent="0.2">
      <c r="A6" s="131"/>
      <c r="B6" s="510">
        <f>ACT.EXT.!B6</f>
        <v>0</v>
      </c>
      <c r="C6" s="504"/>
      <c r="D6" s="504"/>
      <c r="E6" s="504"/>
      <c r="F6" s="311"/>
      <c r="G6" s="504">
        <f>'fact efi-SUPERIOR'!G6:H6</f>
        <v>0</v>
      </c>
      <c r="H6" s="504"/>
      <c r="I6" s="54"/>
      <c r="J6" s="564">
        <f>ACT.EXT.!J6</f>
        <v>0</v>
      </c>
      <c r="K6" s="565"/>
      <c r="L6" s="131"/>
    </row>
    <row r="7" spans="1:12" s="28" customFormat="1" ht="16.5" customHeight="1" x14ac:dyDescent="0.2">
      <c r="A7" s="87"/>
      <c r="B7" s="607" t="str">
        <f>'fact efi-SUPERIOR'!B7:E7</f>
        <v>DENOMINACIÓN DEL PUESTO</v>
      </c>
      <c r="C7" s="608"/>
      <c r="D7" s="608"/>
      <c r="E7" s="608"/>
      <c r="F7" s="298"/>
      <c r="G7" s="608" t="str">
        <f>'fact efi-SUPERIOR'!G7:H7</f>
        <v>CODIGO DE PUESTO</v>
      </c>
      <c r="H7" s="608"/>
      <c r="I7" s="59"/>
      <c r="J7" s="690" t="s">
        <v>219</v>
      </c>
      <c r="K7" s="691"/>
      <c r="L7" s="87"/>
    </row>
    <row r="8" spans="1:12" s="31" customFormat="1" ht="36" customHeight="1" x14ac:dyDescent="0.2">
      <c r="A8" s="131"/>
      <c r="B8" s="510">
        <f>ACT.EXT.!B8</f>
        <v>0</v>
      </c>
      <c r="C8" s="504"/>
      <c r="D8" s="504"/>
      <c r="E8" s="504"/>
      <c r="F8" s="54"/>
      <c r="G8" s="504">
        <f>ACT.EXT.!G8</f>
        <v>0</v>
      </c>
      <c r="H8" s="504"/>
      <c r="I8" s="504"/>
      <c r="J8" s="504"/>
      <c r="K8" s="505"/>
      <c r="L8" s="131"/>
    </row>
    <row r="9" spans="1:12" s="28" customFormat="1" ht="12" customHeight="1" x14ac:dyDescent="0.25">
      <c r="A9" s="87"/>
      <c r="B9" s="612" t="s">
        <v>33</v>
      </c>
      <c r="C9" s="613"/>
      <c r="D9" s="613"/>
      <c r="E9" s="613"/>
      <c r="F9" s="60"/>
      <c r="G9" s="608" t="str">
        <f>'fact efi-SUPERIOR'!G9:K9</f>
        <v>CLAVE Y NOMBRE DE LA UNIDAD ADMINISTRATIVA RESPONSABLE</v>
      </c>
      <c r="H9" s="608"/>
      <c r="I9" s="608"/>
      <c r="J9" s="608"/>
      <c r="K9" s="609"/>
      <c r="L9" s="87"/>
    </row>
    <row r="10" spans="1:12" s="28" customFormat="1" ht="24.75" customHeight="1" x14ac:dyDescent="0.2">
      <c r="A10" s="87"/>
      <c r="B10" s="510">
        <f>ACT.EXT.!B10</f>
        <v>0</v>
      </c>
      <c r="C10" s="504"/>
      <c r="D10" s="504"/>
      <c r="E10" s="504"/>
      <c r="F10" s="311"/>
      <c r="G10" s="504">
        <f>'fact efi-SUPERIOR'!G10:K10</f>
        <v>0</v>
      </c>
      <c r="H10" s="504"/>
      <c r="I10" s="504"/>
      <c r="J10" s="504"/>
      <c r="K10" s="505"/>
      <c r="L10" s="87"/>
    </row>
    <row r="11" spans="1:12" s="28" customFormat="1" ht="13.5" customHeight="1" x14ac:dyDescent="0.2">
      <c r="A11" s="87"/>
      <c r="B11" s="614" t="str">
        <f>'fact efi-SUPERIOR'!B11:E11</f>
        <v xml:space="preserve">AÑO DE LA EVALUACIÓN </v>
      </c>
      <c r="C11" s="615"/>
      <c r="D11" s="615"/>
      <c r="E11" s="615"/>
      <c r="F11" s="293"/>
      <c r="G11" s="615" t="str">
        <f>'fact efi-SUPERIOR'!G11:K11</f>
        <v>LUGAR y FECHA DE LA APLICACIÓN</v>
      </c>
      <c r="H11" s="615"/>
      <c r="I11" s="615"/>
      <c r="J11" s="615"/>
      <c r="K11" s="616"/>
      <c r="L11" s="87"/>
    </row>
    <row r="12" spans="1:12" s="38" customFormat="1" ht="2.4500000000000002" customHeight="1" x14ac:dyDescent="0.2">
      <c r="A12" s="131"/>
      <c r="B12" s="211"/>
      <c r="C12" s="211"/>
      <c r="D12" s="211"/>
      <c r="E12" s="211"/>
      <c r="F12" s="211"/>
      <c r="G12" s="211"/>
      <c r="H12" s="211"/>
      <c r="I12" s="211"/>
      <c r="J12" s="211"/>
      <c r="K12" s="211"/>
      <c r="L12" s="131"/>
    </row>
    <row r="13" spans="1:12" s="28" customFormat="1" ht="29.25" customHeight="1" x14ac:dyDescent="0.2">
      <c r="A13" s="87"/>
      <c r="B13" s="590" t="str">
        <f>'fact efi-SUPERIOR'!B13</f>
        <v>Visión Estratégica: Identificar tendencias estratégicas, así como sus implicaciones y  posibilidades; Crear un enfoque a futuro que visualice en forma sistémica oportunidades, amenazas, escenarios y estrategias de largo plazo; y Anticipar eventos, reconocer fuerzas impulsoras y  restrictivas.</v>
      </c>
      <c r="C13" s="591"/>
      <c r="D13" s="591"/>
      <c r="E13" s="591"/>
      <c r="F13" s="591"/>
      <c r="G13" s="591"/>
      <c r="H13" s="591"/>
      <c r="I13" s="591"/>
      <c r="J13" s="591"/>
      <c r="K13" s="592"/>
      <c r="L13" s="87"/>
    </row>
    <row r="14" spans="1:12" s="28" customFormat="1" ht="26.25" customHeight="1" x14ac:dyDescent="0.2">
      <c r="A14" s="87"/>
      <c r="B14" s="593" t="s">
        <v>294</v>
      </c>
      <c r="C14" s="594"/>
      <c r="D14" s="594"/>
      <c r="E14" s="594"/>
      <c r="F14" s="595"/>
      <c r="G14" s="286" t="s">
        <v>289</v>
      </c>
      <c r="H14" s="286" t="s">
        <v>152</v>
      </c>
      <c r="I14" s="286" t="s">
        <v>290</v>
      </c>
      <c r="J14" s="286" t="s">
        <v>291</v>
      </c>
      <c r="K14" s="286" t="s">
        <v>292</v>
      </c>
      <c r="L14" s="87"/>
    </row>
    <row r="15" spans="1:12" s="204" customFormat="1" ht="24" customHeight="1" x14ac:dyDescent="0.2">
      <c r="A15" s="207"/>
      <c r="B15" s="654" t="s">
        <v>136</v>
      </c>
      <c r="C15" s="655"/>
      <c r="D15" s="655"/>
      <c r="E15" s="655"/>
      <c r="F15" s="656"/>
      <c r="G15" s="15"/>
      <c r="H15" s="15"/>
      <c r="I15" s="15"/>
      <c r="J15" s="15"/>
      <c r="K15" s="15"/>
      <c r="L15" s="207"/>
    </row>
    <row r="16" spans="1:12" s="28" customFormat="1" ht="36.75" customHeight="1" x14ac:dyDescent="0.2">
      <c r="A16" s="87"/>
      <c r="B16" s="687" t="str">
        <f>'fact efi-SUPERIOR'!B16</f>
        <v xml:space="preserve">Liderazgo: Establecer dirección; asumir e impulsar el compromiso con una visión compartida de futuro; Unir y alinear esfuerzos hacia el servicio y otros objetivos institucionales comunes; Organizar personas, recursos y actividades para lograr los objetivos acordados; Persuadir a través de involucrar y motivar a otros; Facilitar la acción; Fungir como ejemplo; y Reconocer e incentivar los comportamientos esperados. </v>
      </c>
      <c r="C16" s="688"/>
      <c r="D16" s="688"/>
      <c r="E16" s="688"/>
      <c r="F16" s="688"/>
      <c r="G16" s="688"/>
      <c r="H16" s="688"/>
      <c r="I16" s="688"/>
      <c r="J16" s="688"/>
      <c r="K16" s="689"/>
      <c r="L16" s="87"/>
    </row>
    <row r="17" spans="1:12" s="28" customFormat="1" ht="26.25" customHeight="1" x14ac:dyDescent="0.2">
      <c r="A17" s="87"/>
      <c r="B17" s="593" t="s">
        <v>293</v>
      </c>
      <c r="C17" s="594"/>
      <c r="D17" s="594"/>
      <c r="E17" s="594"/>
      <c r="F17" s="595"/>
      <c r="G17" s="286" t="s">
        <v>289</v>
      </c>
      <c r="H17" s="286" t="s">
        <v>152</v>
      </c>
      <c r="I17" s="286" t="s">
        <v>290</v>
      </c>
      <c r="J17" s="286" t="s">
        <v>291</v>
      </c>
      <c r="K17" s="286" t="s">
        <v>292</v>
      </c>
      <c r="L17" s="87"/>
    </row>
    <row r="18" spans="1:12" s="204" customFormat="1" ht="18" customHeight="1" x14ac:dyDescent="0.2">
      <c r="A18" s="207"/>
      <c r="B18" s="654" t="s">
        <v>137</v>
      </c>
      <c r="C18" s="655"/>
      <c r="D18" s="655"/>
      <c r="E18" s="655"/>
      <c r="F18" s="656"/>
      <c r="G18" s="25"/>
      <c r="H18" s="25"/>
      <c r="I18" s="25"/>
      <c r="J18" s="25"/>
      <c r="K18" s="25"/>
      <c r="L18" s="207"/>
    </row>
    <row r="19" spans="1:12" s="204" customFormat="1" ht="18" customHeight="1" x14ac:dyDescent="0.2">
      <c r="A19" s="207"/>
      <c r="B19" s="671" t="s">
        <v>138</v>
      </c>
      <c r="C19" s="672"/>
      <c r="D19" s="672"/>
      <c r="E19" s="672"/>
      <c r="F19" s="673"/>
      <c r="G19" s="25"/>
      <c r="H19" s="25"/>
      <c r="I19" s="25"/>
      <c r="J19" s="25"/>
      <c r="K19" s="25"/>
      <c r="L19" s="207"/>
    </row>
    <row r="20" spans="1:12" s="204" customFormat="1" ht="18" customHeight="1" x14ac:dyDescent="0.2">
      <c r="A20" s="207"/>
      <c r="B20" s="654" t="s">
        <v>139</v>
      </c>
      <c r="C20" s="655"/>
      <c r="D20" s="655"/>
      <c r="E20" s="655"/>
      <c r="F20" s="656"/>
      <c r="G20" s="25"/>
      <c r="H20" s="25"/>
      <c r="I20" s="25"/>
      <c r="J20" s="25"/>
      <c r="K20" s="25"/>
      <c r="L20" s="207"/>
    </row>
    <row r="21" spans="1:12" s="28" customFormat="1" ht="43.5" customHeight="1" x14ac:dyDescent="0.2">
      <c r="A21" s="87"/>
      <c r="B21" s="657" t="str">
        <f>'fact efi-SUPERIOR'!B21</f>
        <v>Orientación a Resultados: Garantizar que las metas sean alcanzadas tal como fueron planeadas, con atención y servicio a la ciudadanía; Emprender acciones oportunas para el logro de los objetivos; Demostrar comportamientos específicos para lograr los resultados, tales como perseverancia, determinación, creatividad, flexibilidad, de interacción, etc; Lograr los objetivos acordados mediante el uso eficiente y eficaz de los recursos;  y lograr resultados de acuerdo a los estándares de calidad, bajos costos y oportunidad.</v>
      </c>
      <c r="C21" s="658"/>
      <c r="D21" s="658"/>
      <c r="E21" s="658"/>
      <c r="F21" s="658"/>
      <c r="G21" s="658"/>
      <c r="H21" s="658"/>
      <c r="I21" s="658"/>
      <c r="J21" s="658"/>
      <c r="K21" s="659"/>
      <c r="L21" s="87"/>
    </row>
    <row r="22" spans="1:12" s="28" customFormat="1" ht="26.25" customHeight="1" x14ac:dyDescent="0.2">
      <c r="A22" s="87"/>
      <c r="B22" s="593" t="s">
        <v>293</v>
      </c>
      <c r="C22" s="594"/>
      <c r="D22" s="594"/>
      <c r="E22" s="594"/>
      <c r="F22" s="595"/>
      <c r="G22" s="286" t="s">
        <v>289</v>
      </c>
      <c r="H22" s="286" t="s">
        <v>152</v>
      </c>
      <c r="I22" s="286" t="s">
        <v>290</v>
      </c>
      <c r="J22" s="286" t="s">
        <v>291</v>
      </c>
      <c r="K22" s="286" t="s">
        <v>292</v>
      </c>
      <c r="L22" s="87"/>
    </row>
    <row r="23" spans="1:12" s="204" customFormat="1" ht="18" customHeight="1" x14ac:dyDescent="0.2">
      <c r="A23" s="207"/>
      <c r="B23" s="671" t="s">
        <v>140</v>
      </c>
      <c r="C23" s="672"/>
      <c r="D23" s="672"/>
      <c r="E23" s="672"/>
      <c r="F23" s="673"/>
      <c r="G23" s="25"/>
      <c r="H23" s="25"/>
      <c r="I23" s="25"/>
      <c r="J23" s="25"/>
      <c r="K23" s="25"/>
      <c r="L23" s="207"/>
    </row>
    <row r="24" spans="1:12" s="204" customFormat="1" ht="18" customHeight="1" x14ac:dyDescent="0.2">
      <c r="A24" s="207"/>
      <c r="B24" s="671" t="s">
        <v>141</v>
      </c>
      <c r="C24" s="672"/>
      <c r="D24" s="672"/>
      <c r="E24" s="672"/>
      <c r="F24" s="673"/>
      <c r="G24" s="25"/>
      <c r="H24" s="25"/>
      <c r="I24" s="25"/>
      <c r="J24" s="25"/>
      <c r="K24" s="25"/>
      <c r="L24" s="207"/>
    </row>
    <row r="25" spans="1:12" s="204" customFormat="1" ht="18" customHeight="1" x14ac:dyDescent="0.2">
      <c r="A25" s="207"/>
      <c r="B25" s="671" t="s">
        <v>142</v>
      </c>
      <c r="C25" s="672"/>
      <c r="D25" s="672"/>
      <c r="E25" s="672"/>
      <c r="F25" s="673"/>
      <c r="G25" s="25"/>
      <c r="H25" s="25"/>
      <c r="I25" s="25"/>
      <c r="J25" s="25"/>
      <c r="K25" s="25"/>
      <c r="L25" s="207"/>
    </row>
    <row r="26" spans="1:12" s="28" customFormat="1" ht="34.5" customHeight="1" x14ac:dyDescent="0.2">
      <c r="A26" s="87"/>
      <c r="B26" s="657" t="str">
        <f>'fact efi-SUPERIOR'!B26</f>
        <v>Negociación: Lograr acuerdos satisfactorios entre diferentes partes, basándose en el intercambio de argumentos y propuestas veraces, sólidos y consistentes; Alinear objetivos, alcanzar soluciones y beneficios mutuos; Llegar a un acuerdo entre partes discordantes; E intervenir en situaciones de desacuerdo o conflicto en busca de soluciones aceptables para los involucrados.</v>
      </c>
      <c r="C26" s="658"/>
      <c r="D26" s="658"/>
      <c r="E26" s="658"/>
      <c r="F26" s="658"/>
      <c r="G26" s="658"/>
      <c r="H26" s="658"/>
      <c r="I26" s="658"/>
      <c r="J26" s="658"/>
      <c r="K26" s="659"/>
      <c r="L26" s="87"/>
    </row>
    <row r="27" spans="1:12" s="28" customFormat="1" ht="26.25" customHeight="1" x14ac:dyDescent="0.2">
      <c r="A27" s="87"/>
      <c r="B27" s="593"/>
      <c r="C27" s="594"/>
      <c r="D27" s="594"/>
      <c r="E27" s="594"/>
      <c r="F27" s="595"/>
      <c r="G27" s="286" t="s">
        <v>289</v>
      </c>
      <c r="H27" s="286" t="s">
        <v>152</v>
      </c>
      <c r="I27" s="286" t="s">
        <v>290</v>
      </c>
      <c r="J27" s="286" t="s">
        <v>291</v>
      </c>
      <c r="K27" s="286" t="s">
        <v>292</v>
      </c>
      <c r="L27" s="87"/>
    </row>
    <row r="28" spans="1:12" s="205" customFormat="1" ht="18" customHeight="1" x14ac:dyDescent="0.2">
      <c r="A28" s="208"/>
      <c r="B28" s="654" t="s">
        <v>143</v>
      </c>
      <c r="C28" s="655"/>
      <c r="D28" s="655"/>
      <c r="E28" s="655"/>
      <c r="F28" s="656"/>
      <c r="G28" s="25"/>
      <c r="H28" s="25"/>
      <c r="I28" s="25"/>
      <c r="J28" s="25"/>
      <c r="K28" s="25"/>
      <c r="L28" s="208"/>
    </row>
    <row r="29" spans="1:12" s="205" customFormat="1" ht="18" customHeight="1" x14ac:dyDescent="0.2">
      <c r="A29" s="208"/>
      <c r="B29" s="654" t="s">
        <v>144</v>
      </c>
      <c r="C29" s="655"/>
      <c r="D29" s="655"/>
      <c r="E29" s="655"/>
      <c r="F29" s="656"/>
      <c r="G29" s="25"/>
      <c r="H29" s="25"/>
      <c r="I29" s="25"/>
      <c r="J29" s="25"/>
      <c r="K29" s="25"/>
      <c r="L29" s="208"/>
    </row>
    <row r="30" spans="1:12" s="28" customFormat="1" ht="40.5" customHeight="1" x14ac:dyDescent="0.2">
      <c r="A30" s="87"/>
      <c r="B30" s="657" t="str">
        <f>'fact efi-SUPERIOR'!B30</f>
        <v>Trabajo en Equipo: Desarrollar y mantener relaciones productivas y respetuosas de trabajo con los demás, proporcionando un marco de responsabilidad compartida; Reconocer y aprovechar el talento de los demás, para integrarlos y lograr mayor efectividad en el equipo; Coordinar el propio trabajo con el de otras personas para el logro de objetivos en común, a través de la colaboración y el intercambio de ideas y recursos; Reconocer la interdependencia entre su trabajo y el de otras personas; Y Trabajar en cooperación con otros, más que competitivamente.</v>
      </c>
      <c r="C30" s="658"/>
      <c r="D30" s="658"/>
      <c r="E30" s="658"/>
      <c r="F30" s="658"/>
      <c r="G30" s="658"/>
      <c r="H30" s="658"/>
      <c r="I30" s="658"/>
      <c r="J30" s="658"/>
      <c r="K30" s="659"/>
      <c r="L30" s="87"/>
    </row>
    <row r="31" spans="1:12" s="28" customFormat="1" ht="26.25" customHeight="1" x14ac:dyDescent="0.2">
      <c r="A31" s="87"/>
      <c r="B31" s="593"/>
      <c r="C31" s="594"/>
      <c r="D31" s="594"/>
      <c r="E31" s="594"/>
      <c r="F31" s="595"/>
      <c r="G31" s="286" t="s">
        <v>289</v>
      </c>
      <c r="H31" s="286" t="s">
        <v>152</v>
      </c>
      <c r="I31" s="286" t="s">
        <v>290</v>
      </c>
      <c r="J31" s="286" t="s">
        <v>291</v>
      </c>
      <c r="K31" s="286" t="s">
        <v>292</v>
      </c>
      <c r="L31" s="87"/>
    </row>
    <row r="32" spans="1:12" s="204" customFormat="1" ht="18" customHeight="1" x14ac:dyDescent="0.2">
      <c r="A32" s="207"/>
      <c r="B32" s="654" t="s">
        <v>145</v>
      </c>
      <c r="C32" s="655"/>
      <c r="D32" s="655"/>
      <c r="E32" s="655"/>
      <c r="F32" s="656"/>
      <c r="G32" s="25"/>
      <c r="H32" s="25"/>
      <c r="I32" s="25"/>
      <c r="J32" s="25"/>
      <c r="K32" s="25"/>
      <c r="L32" s="207"/>
    </row>
    <row r="33" spans="1:12" s="204" customFormat="1" ht="18" customHeight="1" x14ac:dyDescent="0.2">
      <c r="A33" s="207"/>
      <c r="B33" s="654" t="s">
        <v>146</v>
      </c>
      <c r="C33" s="655"/>
      <c r="D33" s="655"/>
      <c r="E33" s="655"/>
      <c r="F33" s="656"/>
      <c r="G33" s="25"/>
      <c r="H33" s="25"/>
      <c r="I33" s="25"/>
      <c r="J33" s="25"/>
      <c r="K33" s="25"/>
      <c r="L33" s="207"/>
    </row>
    <row r="34" spans="1:12" s="204" customFormat="1" ht="18" customHeight="1" x14ac:dyDescent="0.2">
      <c r="A34" s="207"/>
      <c r="B34" s="654" t="s">
        <v>148</v>
      </c>
      <c r="C34" s="655"/>
      <c r="D34" s="655"/>
      <c r="E34" s="655"/>
      <c r="F34" s="656"/>
      <c r="G34" s="25"/>
      <c r="H34" s="25"/>
      <c r="I34" s="25"/>
      <c r="J34" s="25"/>
      <c r="K34" s="25"/>
      <c r="L34" s="207"/>
    </row>
    <row r="35" spans="1:12" s="204" customFormat="1" ht="3" customHeight="1" x14ac:dyDescent="0.2">
      <c r="A35" s="207"/>
      <c r="B35" s="212"/>
      <c r="C35" s="213"/>
      <c r="D35" s="212"/>
      <c r="E35" s="212"/>
      <c r="F35" s="212"/>
      <c r="G35" s="98"/>
      <c r="H35" s="98"/>
      <c r="I35" s="93"/>
      <c r="J35" s="98"/>
      <c r="K35" s="214"/>
      <c r="L35" s="207"/>
    </row>
    <row r="36" spans="1:12" s="28" customFormat="1" x14ac:dyDescent="0.2">
      <c r="A36" s="87"/>
      <c r="B36" s="215" t="s">
        <v>38</v>
      </c>
      <c r="C36" s="72" t="str">
        <f>'tablas de calculo'!V3</f>
        <v>Verifica la evaluación</v>
      </c>
      <c r="D36" s="100"/>
      <c r="E36" s="88"/>
      <c r="F36" s="88"/>
      <c r="G36" s="88"/>
      <c r="H36" s="88"/>
      <c r="I36" s="88"/>
      <c r="J36" s="88"/>
      <c r="K36" s="88"/>
      <c r="L36" s="87"/>
    </row>
    <row r="37" spans="1:12" s="28" customFormat="1" x14ac:dyDescent="0.2">
      <c r="A37" s="87"/>
      <c r="B37" s="215" t="s">
        <v>1</v>
      </c>
      <c r="C37" s="73" t="str">
        <f>'tablas de calculo'!V7</f>
        <v>Verifica la evaluación</v>
      </c>
      <c r="D37" s="87"/>
      <c r="E37" s="88"/>
      <c r="F37" s="88"/>
      <c r="G37" s="88"/>
      <c r="H37" s="88"/>
      <c r="I37" s="88"/>
      <c r="J37" s="88"/>
      <c r="K37" s="88"/>
      <c r="L37" s="87"/>
    </row>
    <row r="38" spans="1:12" s="28" customFormat="1" x14ac:dyDescent="0.2">
      <c r="A38" s="87"/>
      <c r="B38" s="216" t="s">
        <v>2</v>
      </c>
      <c r="C38" s="73" t="str">
        <f>'tablas de calculo'!V11</f>
        <v>Verifica la evaluación</v>
      </c>
      <c r="D38" s="87"/>
      <c r="E38" s="674"/>
      <c r="F38" s="675"/>
      <c r="G38" s="676"/>
      <c r="H38" s="103"/>
      <c r="I38" s="663"/>
      <c r="J38" s="664"/>
      <c r="K38" s="665"/>
      <c r="L38" s="87"/>
    </row>
    <row r="39" spans="1:12" s="28" customFormat="1" x14ac:dyDescent="0.2">
      <c r="A39" s="87"/>
      <c r="B39" s="216" t="s">
        <v>4</v>
      </c>
      <c r="C39" s="73" t="str">
        <f>'tablas de calculo'!V14</f>
        <v>Verifica la evaluación</v>
      </c>
      <c r="D39" s="87"/>
      <c r="E39" s="677"/>
      <c r="F39" s="678"/>
      <c r="G39" s="679"/>
      <c r="H39" s="163"/>
      <c r="I39" s="666"/>
      <c r="J39" s="667"/>
      <c r="K39" s="668"/>
      <c r="L39" s="87"/>
    </row>
    <row r="40" spans="1:12" s="28" customFormat="1" ht="13.5" thickBot="1" x14ac:dyDescent="0.25">
      <c r="A40" s="87"/>
      <c r="B40" s="216" t="s">
        <v>3</v>
      </c>
      <c r="C40" s="74" t="str">
        <f>'tablas de calculo'!V18</f>
        <v>Verifica la evaluación</v>
      </c>
      <c r="D40" s="87"/>
      <c r="E40" s="677"/>
      <c r="F40" s="678"/>
      <c r="G40" s="679"/>
      <c r="H40" s="88"/>
      <c r="I40" s="666"/>
      <c r="J40" s="667"/>
      <c r="K40" s="668"/>
      <c r="L40" s="87"/>
    </row>
    <row r="41" spans="1:12" s="28" customFormat="1" ht="30" customHeight="1" thickBot="1" x14ac:dyDescent="0.25">
      <c r="A41" s="87"/>
      <c r="B41" s="217" t="s">
        <v>5</v>
      </c>
      <c r="C41" s="75">
        <f>'tablas de calculo'!V19</f>
        <v>0</v>
      </c>
      <c r="D41" s="219"/>
      <c r="E41" s="680"/>
      <c r="F41" s="681"/>
      <c r="G41" s="682"/>
      <c r="H41" s="88"/>
      <c r="I41" s="669"/>
      <c r="J41" s="464"/>
      <c r="K41" s="670"/>
      <c r="L41" s="87"/>
    </row>
    <row r="42" spans="1:12" s="28" customFormat="1" ht="32.25" customHeight="1" thickBot="1" x14ac:dyDescent="0.25">
      <c r="A42" s="87"/>
      <c r="B42" s="217" t="s">
        <v>6</v>
      </c>
      <c r="C42" s="76" t="str">
        <f>'tablas de calculo'!V20</f>
        <v>Aplica la Evaluación</v>
      </c>
      <c r="D42" s="87"/>
      <c r="E42" s="281" t="s">
        <v>255</v>
      </c>
      <c r="F42" s="282"/>
      <c r="G42" s="282"/>
      <c r="H42" s="87"/>
      <c r="I42" s="459" t="s">
        <v>26</v>
      </c>
      <c r="J42" s="459"/>
      <c r="K42" s="459"/>
      <c r="L42" s="87"/>
    </row>
    <row r="43" spans="1:12" s="28" customFormat="1" ht="39" customHeight="1" x14ac:dyDescent="0.2">
      <c r="A43" s="87"/>
      <c r="B43" s="156"/>
      <c r="C43" s="159"/>
      <c r="D43" s="87"/>
      <c r="E43" s="221"/>
      <c r="F43" s="88"/>
      <c r="G43" s="652"/>
      <c r="H43" s="653"/>
      <c r="I43" s="186"/>
      <c r="J43" s="186"/>
      <c r="K43" s="186"/>
      <c r="L43" s="87"/>
    </row>
    <row r="44" spans="1:12" s="28" customFormat="1" ht="11.25" customHeight="1" x14ac:dyDescent="0.2">
      <c r="A44" s="87"/>
      <c r="B44" s="218"/>
      <c r="C44" s="159"/>
      <c r="D44" s="87"/>
      <c r="E44" s="111" t="s">
        <v>230</v>
      </c>
      <c r="F44" s="88"/>
      <c r="G44" s="459" t="s">
        <v>231</v>
      </c>
      <c r="H44" s="459"/>
      <c r="I44" s="186"/>
      <c r="J44" s="186"/>
      <c r="K44" s="186"/>
      <c r="L44" s="87"/>
    </row>
    <row r="45" spans="1:12" s="28" customFormat="1" ht="6" customHeight="1" x14ac:dyDescent="0.2">
      <c r="A45" s="87"/>
      <c r="B45" s="87"/>
      <c r="C45" s="87"/>
      <c r="D45" s="87"/>
      <c r="E45" s="88"/>
      <c r="F45" s="88"/>
      <c r="G45" s="220"/>
      <c r="H45" s="220"/>
      <c r="I45" s="220"/>
      <c r="J45" s="220"/>
      <c r="K45" s="103"/>
      <c r="L45" s="87"/>
    </row>
    <row r="46" spans="1:12" s="206" customFormat="1" ht="15" customHeight="1" x14ac:dyDescent="0.2">
      <c r="A46" s="209"/>
      <c r="B46" s="660" t="s">
        <v>61</v>
      </c>
      <c r="C46" s="661"/>
      <c r="D46" s="661"/>
      <c r="E46" s="661"/>
      <c r="F46" s="661"/>
      <c r="G46" s="661"/>
      <c r="H46" s="661"/>
      <c r="I46" s="661"/>
      <c r="J46" s="661"/>
      <c r="K46" s="662"/>
      <c r="L46" s="209"/>
    </row>
    <row r="47" spans="1:12" s="28" customFormat="1" ht="25.5" customHeight="1" x14ac:dyDescent="0.2">
      <c r="A47" s="87"/>
      <c r="B47" s="695"/>
      <c r="C47" s="696"/>
      <c r="D47" s="222" t="s">
        <v>124</v>
      </c>
      <c r="E47" s="576"/>
      <c r="F47" s="576"/>
      <c r="G47" s="576"/>
      <c r="H47" s="576"/>
      <c r="I47" s="576"/>
      <c r="J47" s="576"/>
      <c r="K47" s="577"/>
      <c r="L47" s="87"/>
    </row>
    <row r="48" spans="1:12" s="28" customFormat="1" ht="25.5" customHeight="1" x14ac:dyDescent="0.2">
      <c r="A48" s="87"/>
      <c r="B48" s="695"/>
      <c r="C48" s="696"/>
      <c r="D48" s="223" t="s">
        <v>124</v>
      </c>
      <c r="E48" s="576"/>
      <c r="F48" s="576"/>
      <c r="G48" s="576"/>
      <c r="H48" s="576"/>
      <c r="I48" s="576"/>
      <c r="J48" s="576"/>
      <c r="K48" s="577"/>
      <c r="L48" s="87"/>
    </row>
    <row r="49" spans="1:12" s="28" customFormat="1" ht="25.5" customHeight="1" x14ac:dyDescent="0.2">
      <c r="A49" s="87"/>
      <c r="B49" s="695"/>
      <c r="C49" s="696"/>
      <c r="D49" s="223" t="s">
        <v>124</v>
      </c>
      <c r="E49" s="576"/>
      <c r="F49" s="576"/>
      <c r="G49" s="576"/>
      <c r="H49" s="576"/>
      <c r="I49" s="576"/>
      <c r="J49" s="576"/>
      <c r="K49" s="577"/>
      <c r="L49" s="87"/>
    </row>
    <row r="50" spans="1:12" s="28" customFormat="1" ht="25.5" customHeight="1" x14ac:dyDescent="0.2">
      <c r="A50" s="87"/>
      <c r="B50" s="695"/>
      <c r="C50" s="696"/>
      <c r="D50" s="223" t="s">
        <v>124</v>
      </c>
      <c r="E50" s="576"/>
      <c r="F50" s="576"/>
      <c r="G50" s="576"/>
      <c r="H50" s="576"/>
      <c r="I50" s="576"/>
      <c r="J50" s="576"/>
      <c r="K50" s="577"/>
      <c r="L50" s="87"/>
    </row>
    <row r="51" spans="1:12" s="28" customFormat="1" ht="25.5" customHeight="1" x14ac:dyDescent="0.2">
      <c r="A51" s="87"/>
      <c r="B51" s="695"/>
      <c r="C51" s="696"/>
      <c r="D51" s="223" t="s">
        <v>124</v>
      </c>
      <c r="E51" s="576"/>
      <c r="F51" s="576"/>
      <c r="G51" s="576"/>
      <c r="H51" s="576"/>
      <c r="I51" s="576"/>
      <c r="J51" s="576"/>
      <c r="K51" s="577"/>
      <c r="L51" s="87"/>
    </row>
    <row r="52" spans="1:12" s="28" customFormat="1" ht="25.5" customHeight="1" x14ac:dyDescent="0.2">
      <c r="A52" s="87"/>
      <c r="B52" s="695"/>
      <c r="C52" s="696"/>
      <c r="D52" s="223" t="s">
        <v>124</v>
      </c>
      <c r="E52" s="576"/>
      <c r="F52" s="576"/>
      <c r="G52" s="576"/>
      <c r="H52" s="576"/>
      <c r="I52" s="576"/>
      <c r="J52" s="576"/>
      <c r="K52" s="577"/>
      <c r="L52" s="87"/>
    </row>
    <row r="53" spans="1:12" s="28" customFormat="1" ht="25.5" customHeight="1" x14ac:dyDescent="0.2">
      <c r="A53" s="87"/>
      <c r="B53" s="695"/>
      <c r="C53" s="696"/>
      <c r="D53" s="223" t="s">
        <v>124</v>
      </c>
      <c r="E53" s="576"/>
      <c r="F53" s="576"/>
      <c r="G53" s="576"/>
      <c r="H53" s="576"/>
      <c r="I53" s="576"/>
      <c r="J53" s="576"/>
      <c r="K53" s="577"/>
      <c r="L53" s="87"/>
    </row>
    <row r="54" spans="1:12" x14ac:dyDescent="0.2">
      <c r="B54" s="106"/>
      <c r="C54" s="106"/>
    </row>
    <row r="55" spans="1:12" s="122" customFormat="1" hidden="1" x14ac:dyDescent="0.2">
      <c r="B55" s="122">
        <v>35</v>
      </c>
    </row>
    <row r="56" spans="1:12" s="122" customFormat="1" hidden="1" x14ac:dyDescent="0.2">
      <c r="B56" s="122">
        <v>10</v>
      </c>
    </row>
    <row r="57" spans="1:12" s="122" customFormat="1" hidden="1" x14ac:dyDescent="0.2"/>
    <row r="58" spans="1:12" s="122" customFormat="1" hidden="1" x14ac:dyDescent="0.2"/>
    <row r="59" spans="1:12" s="122" customFormat="1" hidden="1" x14ac:dyDescent="0.2"/>
    <row r="60" spans="1:12" s="122" customFormat="1" hidden="1" x14ac:dyDescent="0.2"/>
    <row r="61" spans="1:12" s="122" customFormat="1" ht="15" hidden="1" x14ac:dyDescent="0.2">
      <c r="B61" s="124" t="s">
        <v>118</v>
      </c>
      <c r="C61" s="125" t="s">
        <v>119</v>
      </c>
      <c r="D61" s="125" t="s">
        <v>120</v>
      </c>
      <c r="E61" s="125" t="s">
        <v>121</v>
      </c>
      <c r="F61" s="125" t="s">
        <v>122</v>
      </c>
      <c r="G61" s="125" t="s">
        <v>123</v>
      </c>
      <c r="H61" s="126" t="s">
        <v>125</v>
      </c>
    </row>
    <row r="62" spans="1:12" s="122" customFormat="1" ht="18" hidden="1" customHeight="1" x14ac:dyDescent="0.2"/>
    <row r="63" spans="1:12" s="122" customFormat="1" hidden="1" x14ac:dyDescent="0.2"/>
    <row r="64" spans="1:12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x14ac:dyDescent="0.2"/>
  </sheetData>
  <sheetProtection password="C882" sheet="1" objects="1" scenarios="1"/>
  <customSheetViews>
    <customSheetView guid="{50494D46-58B3-4AC4-A527-419C8BBDFD54}" scale="85" showGridLines="0" fitToPage="1" printArea="1" hiddenRows="1" hiddenColumns="1" showRuler="0">
      <selection activeCell="G18" sqref="G18"/>
      <pageMargins left="0.7" right="0.15748031496062992" top="0.27" bottom="3.937007874015748E-2" header="0" footer="0"/>
      <printOptions horizontalCentered="1"/>
      <pageSetup scale="54" orientation="portrait" r:id="rId1"/>
      <headerFooter alignWithMargins="0"/>
    </customSheetView>
  </customSheetViews>
  <mergeCells count="64">
    <mergeCell ref="B1:K1"/>
    <mergeCell ref="B53:C53"/>
    <mergeCell ref="B47:C47"/>
    <mergeCell ref="B48:C48"/>
    <mergeCell ref="B49:C49"/>
    <mergeCell ref="B50:C50"/>
    <mergeCell ref="B51:C51"/>
    <mergeCell ref="B52:C52"/>
    <mergeCell ref="B9:E9"/>
    <mergeCell ref="G9:K9"/>
    <mergeCell ref="B8:E8"/>
    <mergeCell ref="G4:H4"/>
    <mergeCell ref="B5:E5"/>
    <mergeCell ref="B18:F18"/>
    <mergeCell ref="J6:K6"/>
    <mergeCell ref="J5:K5"/>
    <mergeCell ref="B17:F17"/>
    <mergeCell ref="G5:H5"/>
    <mergeCell ref="B16:K16"/>
    <mergeCell ref="J7:K7"/>
    <mergeCell ref="B6:E6"/>
    <mergeCell ref="B7:E7"/>
    <mergeCell ref="G7:H7"/>
    <mergeCell ref="G6:H6"/>
    <mergeCell ref="B10:E10"/>
    <mergeCell ref="B2:K2"/>
    <mergeCell ref="B13:K13"/>
    <mergeCell ref="G8:K8"/>
    <mergeCell ref="B15:F15"/>
    <mergeCell ref="G11:K11"/>
    <mergeCell ref="B14:F14"/>
    <mergeCell ref="B4:E4"/>
    <mergeCell ref="J4:K4"/>
    <mergeCell ref="B11:E11"/>
    <mergeCell ref="G10:K10"/>
    <mergeCell ref="B28:F28"/>
    <mergeCell ref="B29:F29"/>
    <mergeCell ref="I38:K41"/>
    <mergeCell ref="B19:F19"/>
    <mergeCell ref="B24:F24"/>
    <mergeCell ref="B25:F25"/>
    <mergeCell ref="B21:K21"/>
    <mergeCell ref="E38:G41"/>
    <mergeCell ref="B26:K26"/>
    <mergeCell ref="B20:F20"/>
    <mergeCell ref="B23:F23"/>
    <mergeCell ref="B32:F32"/>
    <mergeCell ref="B33:F33"/>
    <mergeCell ref="B22:F22"/>
    <mergeCell ref="B27:F27"/>
    <mergeCell ref="B31:F31"/>
    <mergeCell ref="G43:H43"/>
    <mergeCell ref="B34:F34"/>
    <mergeCell ref="B30:K30"/>
    <mergeCell ref="B46:K46"/>
    <mergeCell ref="I42:K42"/>
    <mergeCell ref="G44:H44"/>
    <mergeCell ref="E51:K51"/>
    <mergeCell ref="E52:K52"/>
    <mergeCell ref="E53:K53"/>
    <mergeCell ref="E47:K47"/>
    <mergeCell ref="E48:K48"/>
    <mergeCell ref="E49:K49"/>
    <mergeCell ref="E50:K50"/>
  </mergeCells>
  <phoneticPr fontId="0" type="noConversion"/>
  <dataValidations count="16">
    <dataValidation type="textLength" operator="equal" allowBlank="1" showInputMessage="1" showErrorMessage="1" error="ANOTAR A EL R.F.C. A 13 POSICIONES DEL EVALUADOR CON MAYUSCULAS." sqref="E43">
      <formula1>13</formula1>
    </dataValidation>
    <dataValidation type="list" allowBlank="1" showInputMessage="1" showErrorMessage="1" prompt="Describa y específique, en su caso, el tipo de acción corrrectiva o e mejora del desempeño que considere necesario o adecuado._x000a_Estas accciones pueden incluir:" sqref="C61:IV61">
      <formula1>$B$61:$I$61</formula1>
    </dataValidation>
    <dataValidation type="list" allowBlank="1" showInputMessage="1" showErrorMessage="1" prompt="Describa y especifique, en su caso, el tipo de acción correctiva o de mejora del desempeño que considere necesario o adecuado._x000a_Estas acciones pueden incluir:_x000a_" sqref="B47:B53">
      <formula1>$B$61:$I$61</formula1>
    </dataValidation>
    <dataValidation type="textLength" operator="equal" allowBlank="1" showInputMessage="1" showErrorMessage="1" error="ANOTAR A 18 POSICIONES EL C.U.R.P. DEL EVALUADOR CON MAYUSCULAS." sqref="I44 G43:H43">
      <formula1>18</formula1>
    </dataValidation>
    <dataValidation type="custom" allowBlank="1" showInputMessage="1" showErrorMessage="1" error="Elije una sola opción en los parámetros de evaluación" sqref="G32:K32">
      <formula1>eapjefeen10</formula1>
    </dataValidation>
    <dataValidation type="custom" allowBlank="1" showInputMessage="1" showErrorMessage="1" error="Elije una sola opción en los parámetros de evaluación" sqref="G33:K33">
      <formula1>eapjefeen11</formula1>
    </dataValidation>
    <dataValidation type="custom" allowBlank="1" showInputMessage="1" showErrorMessage="1" error="Elije una sola opción en los parámetros de evaluación" sqref="G34:K34">
      <formula1>eapjefeen12</formula1>
    </dataValidation>
    <dataValidation type="custom" allowBlank="1" showInputMessage="1" showErrorMessage="1" error="Elije una sola opción en los parámetros de evaluación" sqref="G28:K28">
      <formula1>eapjefeen8</formula1>
    </dataValidation>
    <dataValidation type="custom" allowBlank="1" showInputMessage="1" showErrorMessage="1" error="Elije una sola opción en los parámetros de evaluación" sqref="G29:K29">
      <formula1>eapjefeen9</formula1>
    </dataValidation>
    <dataValidation type="custom" allowBlank="1" showInputMessage="1" showErrorMessage="1" error="Elije una sola opción en los parámetros de evaluación" sqref="G23:K23">
      <formula1>eapjefeen5</formula1>
    </dataValidation>
    <dataValidation type="custom" allowBlank="1" showInputMessage="1" showErrorMessage="1" error="Elije una sola opción en los parámetros de evaluación" sqref="G24:K24">
      <formula1>eapjefeen6</formula1>
    </dataValidation>
    <dataValidation type="custom" allowBlank="1" showInputMessage="1" showErrorMessage="1" error="Elije una sola opción en los parámetros de evaluación" sqref="G25:K25">
      <formula1>eapjefeen7</formula1>
    </dataValidation>
    <dataValidation type="custom" allowBlank="1" showInputMessage="1" showErrorMessage="1" error="Elije una sola opción en los parámetros de evaluación" sqref="G18:K18">
      <formula1>eapjefeen2</formula1>
    </dataValidation>
    <dataValidation type="custom" allowBlank="1" showInputMessage="1" showErrorMessage="1" error="Elije una sola opción en los parámetros de evaluación" sqref="G19:K19">
      <formula1>eapjefeen3</formula1>
    </dataValidation>
    <dataValidation type="custom" allowBlank="1" showInputMessage="1" showErrorMessage="1" error="Elije una sola opción en los parámetros de evaluación" sqref="G20:K20">
      <formula1>eapjefeen4</formula1>
    </dataValidation>
    <dataValidation type="custom" allowBlank="1" showInputMessage="1" showErrorMessage="1" error="Elije una sola opción en los parámetros de evaluación" sqref="G15:K15">
      <formula1>eapjefeen1</formula1>
    </dataValidation>
  </dataValidations>
  <printOptions horizontalCentered="1"/>
  <pageMargins left="0.7" right="0.15748031496062992" top="0.27" bottom="3.937007874015748E-2" header="0" footer="0"/>
  <pageSetup scale="54" orientation="portrait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IV79"/>
  <sheetViews>
    <sheetView showGridLines="0" zoomScale="85" zoomScaleNormal="85" zoomScaleSheetLayoutView="50" workbookViewId="0"/>
  </sheetViews>
  <sheetFormatPr baseColWidth="10" defaultColWidth="0" defaultRowHeight="15.75" customHeight="1" zeroHeight="1" x14ac:dyDescent="0.2"/>
  <cols>
    <col min="1" max="1" width="1.7109375" style="87" customWidth="1"/>
    <col min="2" max="2" width="20.7109375" customWidth="1"/>
    <col min="3" max="3" width="22.7109375" customWidth="1"/>
    <col min="4" max="4" width="18.140625" customWidth="1"/>
    <col min="5" max="5" width="18.5703125" customWidth="1"/>
    <col min="6" max="6" width="9.7109375" customWidth="1"/>
    <col min="7" max="7" width="20.7109375" customWidth="1"/>
    <col min="8" max="8" width="19.7109375" customWidth="1"/>
    <col min="9" max="9" width="20.140625" customWidth="1"/>
    <col min="10" max="10" width="17.7109375" customWidth="1"/>
    <col min="11" max="11" width="22.5703125" customWidth="1"/>
    <col min="12" max="12" width="1.7109375" style="87" customWidth="1"/>
    <col min="13" max="16384" width="11.42578125" style="37" hidden="1"/>
  </cols>
  <sheetData>
    <row r="1" spans="1:12" ht="21" customHeight="1" x14ac:dyDescent="0.2">
      <c r="B1" s="716" t="str">
        <f>'fact efi-3°EVALUADOR'!B1</f>
        <v>Evaluación del Desempeño del Personal de Mando de la APF</v>
      </c>
      <c r="C1" s="717"/>
      <c r="D1" s="717"/>
      <c r="E1" s="717"/>
      <c r="F1" s="717"/>
      <c r="G1" s="717"/>
      <c r="H1" s="717"/>
      <c r="I1" s="717"/>
      <c r="J1" s="717"/>
      <c r="K1" s="718"/>
    </row>
    <row r="2" spans="1:12" s="28" customFormat="1" ht="40.5" customHeight="1" x14ac:dyDescent="0.2">
      <c r="A2" s="87"/>
      <c r="B2" s="584" t="s">
        <v>296</v>
      </c>
      <c r="C2" s="585"/>
      <c r="D2" s="585"/>
      <c r="E2" s="585"/>
      <c r="F2" s="585"/>
      <c r="G2" s="585"/>
      <c r="H2" s="585"/>
      <c r="I2" s="585"/>
      <c r="J2" s="585"/>
      <c r="K2" s="586"/>
      <c r="L2" s="87"/>
    </row>
    <row r="3" spans="1:12" ht="2.25" customHeight="1" x14ac:dyDescent="0.25">
      <c r="B3" s="226"/>
      <c r="C3" s="226"/>
      <c r="D3" s="226"/>
      <c r="E3" s="226"/>
      <c r="F3" s="226"/>
      <c r="G3" s="226"/>
      <c r="H3" s="226"/>
      <c r="I3" s="226"/>
      <c r="J3" s="226"/>
      <c r="K3" s="226"/>
    </row>
    <row r="4" spans="1:12" ht="24" customHeight="1" x14ac:dyDescent="0.2">
      <c r="B4" s="510">
        <f>'fact efi-3°EVALUADOR'!B4:E4</f>
        <v>0</v>
      </c>
      <c r="C4" s="504"/>
      <c r="D4" s="504"/>
      <c r="E4" s="504"/>
      <c r="F4" s="57"/>
      <c r="G4" s="511">
        <f>'fact efi-3°EVALUADOR'!G4:H4</f>
        <v>0</v>
      </c>
      <c r="H4" s="511"/>
      <c r="I4" s="54"/>
      <c r="J4" s="511">
        <f>'fact efi-3°EVALUADOR'!J4:K4</f>
        <v>0</v>
      </c>
      <c r="K4" s="512"/>
    </row>
    <row r="5" spans="1:12" ht="9.75" customHeight="1" x14ac:dyDescent="0.2">
      <c r="B5" s="508" t="s">
        <v>216</v>
      </c>
      <c r="C5" s="506"/>
      <c r="D5" s="506"/>
      <c r="E5" s="506"/>
      <c r="F5" s="58"/>
      <c r="G5" s="714" t="s">
        <v>217</v>
      </c>
      <c r="H5" s="714"/>
      <c r="I5" s="59"/>
      <c r="J5" s="714" t="s">
        <v>218</v>
      </c>
      <c r="K5" s="715"/>
    </row>
    <row r="6" spans="1:12" ht="24" customHeight="1" x14ac:dyDescent="0.25">
      <c r="B6" s="510">
        <f>'fact efi-3°EVALUADOR'!B6</f>
        <v>0</v>
      </c>
      <c r="C6" s="504"/>
      <c r="D6" s="504"/>
      <c r="E6" s="504"/>
      <c r="F6" s="315"/>
      <c r="G6" s="522">
        <f>'fact efi-3°EVALUADOR'!G6:H6</f>
        <v>0</v>
      </c>
      <c r="H6" s="522"/>
      <c r="I6" s="54"/>
      <c r="J6" s="564">
        <f>'fact efi-3°EVALUADOR'!J6</f>
        <v>0</v>
      </c>
      <c r="K6" s="565"/>
    </row>
    <row r="7" spans="1:12" ht="9.75" customHeight="1" x14ac:dyDescent="0.2">
      <c r="B7" s="508" t="s">
        <v>220</v>
      </c>
      <c r="C7" s="506"/>
      <c r="D7" s="506"/>
      <c r="E7" s="506"/>
      <c r="F7" s="314"/>
      <c r="G7" s="506" t="str">
        <f>'fact efi-3°EVALUADOR'!G7:H7</f>
        <v>CODIGO DE PUESTO</v>
      </c>
      <c r="H7" s="506"/>
      <c r="I7" s="59"/>
      <c r="J7" s="720" t="s">
        <v>219</v>
      </c>
      <c r="K7" s="721"/>
    </row>
    <row r="8" spans="1:12" ht="41.25" customHeight="1" x14ac:dyDescent="0.2">
      <c r="B8" s="510">
        <f>'fact efi-3°EVALUADOR'!B8</f>
        <v>0</v>
      </c>
      <c r="C8" s="504"/>
      <c r="D8" s="504"/>
      <c r="E8" s="504"/>
      <c r="F8" s="54"/>
      <c r="G8" s="504">
        <f>'fact efi-3°EVALUADOR'!G8</f>
        <v>0</v>
      </c>
      <c r="H8" s="504"/>
      <c r="I8" s="504"/>
      <c r="J8" s="504"/>
      <c r="K8" s="505"/>
    </row>
    <row r="9" spans="1:12" ht="9.75" customHeight="1" x14ac:dyDescent="0.25">
      <c r="B9" s="513" t="s">
        <v>33</v>
      </c>
      <c r="C9" s="514"/>
      <c r="D9" s="514"/>
      <c r="E9" s="514"/>
      <c r="F9" s="60"/>
      <c r="G9" s="506" t="s">
        <v>251</v>
      </c>
      <c r="H9" s="506"/>
      <c r="I9" s="506"/>
      <c r="J9" s="506"/>
      <c r="K9" s="507"/>
    </row>
    <row r="10" spans="1:12" ht="24" customHeight="1" x14ac:dyDescent="0.2">
      <c r="B10" s="510">
        <f>'fact efi-3°EVALUADOR'!B10:K10</f>
        <v>0</v>
      </c>
      <c r="C10" s="504"/>
      <c r="D10" s="504"/>
      <c r="E10" s="504"/>
      <c r="F10" s="311"/>
      <c r="G10" s="504">
        <f>'fact efi-3°EVALUADOR'!G10:K10</f>
        <v>0</v>
      </c>
      <c r="H10" s="504"/>
      <c r="I10" s="504"/>
      <c r="J10" s="504"/>
      <c r="K10" s="505"/>
    </row>
    <row r="11" spans="1:12" ht="12.75" customHeight="1" x14ac:dyDescent="0.2">
      <c r="B11" s="539" t="str">
        <f>'fact efi-3°EVALUADOR'!B11:E11</f>
        <v xml:space="preserve">AÑO DE LA EVALUACIÓN </v>
      </c>
      <c r="C11" s="540"/>
      <c r="D11" s="540"/>
      <c r="E11" s="540"/>
      <c r="F11" s="297"/>
      <c r="G11" s="540" t="str">
        <f>'fact efi-3°EVALUADOR'!G11:K11</f>
        <v>LUGAR y FECHA DE LA APLICACIÓN</v>
      </c>
      <c r="H11" s="540"/>
      <c r="I11" s="540"/>
      <c r="J11" s="540"/>
      <c r="K11" s="719"/>
    </row>
    <row r="12" spans="1:12" ht="2.25" customHeight="1" x14ac:dyDescent="0.2">
      <c r="B12" s="225"/>
      <c r="C12" s="131"/>
      <c r="D12" s="131"/>
      <c r="E12" s="200"/>
      <c r="F12" s="200"/>
      <c r="G12" s="200"/>
      <c r="H12" s="200"/>
      <c r="I12" s="200"/>
      <c r="J12" s="200"/>
      <c r="K12" s="131"/>
    </row>
    <row r="13" spans="1:12" ht="39.950000000000003" customHeight="1" x14ac:dyDescent="0.2">
      <c r="B13" s="711" t="s">
        <v>66</v>
      </c>
      <c r="C13" s="712"/>
      <c r="D13" s="712"/>
      <c r="E13" s="712"/>
      <c r="F13" s="712"/>
      <c r="G13" s="712"/>
      <c r="H13" s="712"/>
      <c r="I13" s="712"/>
      <c r="J13" s="712"/>
      <c r="K13" s="713"/>
    </row>
    <row r="14" spans="1:12" ht="29.25" customHeight="1" x14ac:dyDescent="0.2">
      <c r="B14" s="593" t="s">
        <v>294</v>
      </c>
      <c r="C14" s="594"/>
      <c r="D14" s="594"/>
      <c r="E14" s="594"/>
      <c r="F14" s="594"/>
      <c r="G14" s="595"/>
      <c r="H14" s="286" t="s">
        <v>289</v>
      </c>
      <c r="I14" s="286" t="s">
        <v>152</v>
      </c>
      <c r="J14" s="286" t="s">
        <v>290</v>
      </c>
      <c r="K14" s="286" t="s">
        <v>291</v>
      </c>
    </row>
    <row r="15" spans="1:12" ht="24.75" customHeight="1" x14ac:dyDescent="0.2">
      <c r="B15" s="654" t="s">
        <v>136</v>
      </c>
      <c r="C15" s="655"/>
      <c r="D15" s="655"/>
      <c r="E15" s="655"/>
      <c r="F15" s="655"/>
      <c r="G15" s="656"/>
      <c r="H15" s="15"/>
      <c r="I15" s="15"/>
      <c r="J15" s="15"/>
      <c r="K15" s="15"/>
    </row>
    <row r="16" spans="1:12" ht="39.950000000000003" customHeight="1" x14ac:dyDescent="0.2">
      <c r="B16" s="711" t="s">
        <v>239</v>
      </c>
      <c r="C16" s="712"/>
      <c r="D16" s="712"/>
      <c r="E16" s="712"/>
      <c r="F16" s="712"/>
      <c r="G16" s="712"/>
      <c r="H16" s="712"/>
      <c r="I16" s="712"/>
      <c r="J16" s="712"/>
      <c r="K16" s="713"/>
    </row>
    <row r="17" spans="2:11" ht="30" customHeight="1" x14ac:dyDescent="0.2">
      <c r="B17" s="593" t="s">
        <v>293</v>
      </c>
      <c r="C17" s="594"/>
      <c r="D17" s="594"/>
      <c r="E17" s="594"/>
      <c r="F17" s="594"/>
      <c r="G17" s="595"/>
      <c r="H17" s="61" t="s">
        <v>69</v>
      </c>
      <c r="I17" s="61" t="s">
        <v>154</v>
      </c>
      <c r="J17" s="61" t="s">
        <v>103</v>
      </c>
      <c r="K17" s="61" t="s">
        <v>70</v>
      </c>
    </row>
    <row r="18" spans="2:11" ht="18" customHeight="1" x14ac:dyDescent="0.2">
      <c r="B18" s="654" t="s">
        <v>137</v>
      </c>
      <c r="C18" s="655"/>
      <c r="D18" s="655"/>
      <c r="E18" s="655"/>
      <c r="F18" s="655"/>
      <c r="G18" s="656"/>
      <c r="H18" s="15"/>
      <c r="I18" s="15"/>
      <c r="J18" s="15"/>
      <c r="K18" s="15"/>
    </row>
    <row r="19" spans="2:11" ht="18" customHeight="1" x14ac:dyDescent="0.2">
      <c r="B19" s="671" t="s">
        <v>138</v>
      </c>
      <c r="C19" s="672"/>
      <c r="D19" s="672"/>
      <c r="E19" s="672"/>
      <c r="F19" s="672"/>
      <c r="G19" s="673"/>
      <c r="H19" s="15"/>
      <c r="I19" s="15"/>
      <c r="J19" s="15"/>
      <c r="K19" s="15"/>
    </row>
    <row r="20" spans="2:11" ht="18" customHeight="1" x14ac:dyDescent="0.2">
      <c r="B20" s="654" t="s">
        <v>139</v>
      </c>
      <c r="C20" s="655"/>
      <c r="D20" s="655"/>
      <c r="E20" s="655"/>
      <c r="F20" s="655"/>
      <c r="G20" s="656"/>
      <c r="H20" s="15"/>
      <c r="I20" s="15"/>
      <c r="J20" s="15"/>
      <c r="K20" s="15"/>
    </row>
    <row r="21" spans="2:11" ht="39.950000000000003" customHeight="1" x14ac:dyDescent="0.2">
      <c r="B21" s="590" t="s">
        <v>135</v>
      </c>
      <c r="C21" s="591"/>
      <c r="D21" s="591"/>
      <c r="E21" s="591"/>
      <c r="F21" s="591"/>
      <c r="G21" s="591"/>
      <c r="H21" s="591"/>
      <c r="I21" s="591"/>
      <c r="J21" s="591"/>
      <c r="K21" s="592"/>
    </row>
    <row r="22" spans="2:11" ht="30" customHeight="1" x14ac:dyDescent="0.2">
      <c r="B22" s="593" t="s">
        <v>293</v>
      </c>
      <c r="C22" s="594"/>
      <c r="D22" s="594"/>
      <c r="E22" s="594"/>
      <c r="F22" s="594"/>
      <c r="G22" s="595"/>
      <c r="H22" s="61" t="s">
        <v>69</v>
      </c>
      <c r="I22" s="61" t="s">
        <v>154</v>
      </c>
      <c r="J22" s="61" t="s">
        <v>103</v>
      </c>
      <c r="K22" s="61" t="s">
        <v>70</v>
      </c>
    </row>
    <row r="23" spans="2:11" ht="18" customHeight="1" x14ac:dyDescent="0.2">
      <c r="B23" s="671" t="s">
        <v>140</v>
      </c>
      <c r="C23" s="672"/>
      <c r="D23" s="672"/>
      <c r="E23" s="672"/>
      <c r="F23" s="672"/>
      <c r="G23" s="673"/>
      <c r="H23" s="15"/>
      <c r="I23" s="15"/>
      <c r="J23" s="15"/>
      <c r="K23" s="15"/>
    </row>
    <row r="24" spans="2:11" ht="18" customHeight="1" x14ac:dyDescent="0.2">
      <c r="B24" s="671" t="s">
        <v>141</v>
      </c>
      <c r="C24" s="672"/>
      <c r="D24" s="672"/>
      <c r="E24" s="672"/>
      <c r="F24" s="672"/>
      <c r="G24" s="673"/>
      <c r="H24" s="15"/>
      <c r="I24" s="15"/>
      <c r="J24" s="15"/>
      <c r="K24" s="15"/>
    </row>
    <row r="25" spans="2:11" ht="18" customHeight="1" x14ac:dyDescent="0.2">
      <c r="B25" s="671" t="s">
        <v>142</v>
      </c>
      <c r="C25" s="672"/>
      <c r="D25" s="672"/>
      <c r="E25" s="672"/>
      <c r="F25" s="672"/>
      <c r="G25" s="673"/>
      <c r="H25" s="15"/>
      <c r="I25" s="15"/>
      <c r="J25" s="15"/>
      <c r="K25" s="15"/>
    </row>
    <row r="26" spans="2:11" ht="39.950000000000003" customHeight="1" x14ac:dyDescent="0.2">
      <c r="B26" s="581" t="s">
        <v>67</v>
      </c>
      <c r="C26" s="582"/>
      <c r="D26" s="582"/>
      <c r="E26" s="582"/>
      <c r="F26" s="582"/>
      <c r="G26" s="582"/>
      <c r="H26" s="582"/>
      <c r="I26" s="582"/>
      <c r="J26" s="582"/>
      <c r="K26" s="583"/>
    </row>
    <row r="27" spans="2:11" ht="30" customHeight="1" x14ac:dyDescent="0.2">
      <c r="B27" s="593" t="s">
        <v>293</v>
      </c>
      <c r="C27" s="594"/>
      <c r="D27" s="594"/>
      <c r="E27" s="594"/>
      <c r="F27" s="594"/>
      <c r="G27" s="595"/>
      <c r="H27" s="61" t="s">
        <v>69</v>
      </c>
      <c r="I27" s="61" t="s">
        <v>154</v>
      </c>
      <c r="J27" s="61" t="s">
        <v>103</v>
      </c>
      <c r="K27" s="61" t="s">
        <v>70</v>
      </c>
    </row>
    <row r="28" spans="2:11" ht="18" customHeight="1" x14ac:dyDescent="0.2">
      <c r="B28" s="654" t="s">
        <v>143</v>
      </c>
      <c r="C28" s="655"/>
      <c r="D28" s="655"/>
      <c r="E28" s="655"/>
      <c r="F28" s="655"/>
      <c r="G28" s="656"/>
      <c r="H28" s="15"/>
      <c r="I28" s="15"/>
      <c r="J28" s="15"/>
      <c r="K28" s="15"/>
    </row>
    <row r="29" spans="2:11" ht="18" customHeight="1" x14ac:dyDescent="0.2">
      <c r="B29" s="654" t="s">
        <v>144</v>
      </c>
      <c r="C29" s="655"/>
      <c r="D29" s="655"/>
      <c r="E29" s="655"/>
      <c r="F29" s="655"/>
      <c r="G29" s="656"/>
      <c r="H29" s="15"/>
      <c r="I29" s="15"/>
      <c r="J29" s="15"/>
      <c r="K29" s="15"/>
    </row>
    <row r="30" spans="2:11" ht="39.950000000000003" customHeight="1" x14ac:dyDescent="0.2">
      <c r="B30" s="590" t="s">
        <v>68</v>
      </c>
      <c r="C30" s="591"/>
      <c r="D30" s="591"/>
      <c r="E30" s="591"/>
      <c r="F30" s="591"/>
      <c r="G30" s="591"/>
      <c r="H30" s="591"/>
      <c r="I30" s="591"/>
      <c r="J30" s="591"/>
      <c r="K30" s="592"/>
    </row>
    <row r="31" spans="2:11" ht="30" customHeight="1" x14ac:dyDescent="0.2">
      <c r="B31" s="593" t="s">
        <v>293</v>
      </c>
      <c r="C31" s="594"/>
      <c r="D31" s="594"/>
      <c r="E31" s="594"/>
      <c r="F31" s="594"/>
      <c r="G31" s="595"/>
      <c r="H31" s="61" t="s">
        <v>69</v>
      </c>
      <c r="I31" s="61" t="s">
        <v>154</v>
      </c>
      <c r="J31" s="61" t="s">
        <v>103</v>
      </c>
      <c r="K31" s="61" t="s">
        <v>70</v>
      </c>
    </row>
    <row r="32" spans="2:11" ht="18" customHeight="1" x14ac:dyDescent="0.2">
      <c r="B32" s="654" t="s">
        <v>145</v>
      </c>
      <c r="C32" s="655"/>
      <c r="D32" s="655"/>
      <c r="E32" s="655"/>
      <c r="F32" s="655"/>
      <c r="G32" s="656"/>
      <c r="H32" s="15"/>
      <c r="I32" s="15"/>
      <c r="J32" s="15"/>
      <c r="K32" s="15"/>
    </row>
    <row r="33" spans="2:11" ht="18" customHeight="1" x14ac:dyDescent="0.2">
      <c r="B33" s="654" t="s">
        <v>146</v>
      </c>
      <c r="C33" s="655"/>
      <c r="D33" s="655"/>
      <c r="E33" s="655"/>
      <c r="F33" s="655"/>
      <c r="G33" s="656"/>
      <c r="H33" s="15"/>
      <c r="I33" s="15"/>
      <c r="J33" s="15"/>
      <c r="K33" s="15"/>
    </row>
    <row r="34" spans="2:11" ht="18" customHeight="1" x14ac:dyDescent="0.2">
      <c r="B34" s="654" t="s">
        <v>148</v>
      </c>
      <c r="C34" s="655"/>
      <c r="D34" s="655"/>
      <c r="E34" s="655"/>
      <c r="F34" s="655"/>
      <c r="G34" s="656"/>
      <c r="H34" s="15"/>
      <c r="I34" s="15"/>
      <c r="J34" s="15"/>
      <c r="K34" s="15"/>
    </row>
    <row r="35" spans="2:11" ht="12.75" x14ac:dyDescent="0.2">
      <c r="B35" s="278" t="s">
        <v>38</v>
      </c>
      <c r="C35" s="77" t="str">
        <f>'tablas de calculo'!Q3</f>
        <v>Verifica la evaluación</v>
      </c>
      <c r="D35" s="87"/>
      <c r="E35" s="87"/>
      <c r="F35" s="87"/>
      <c r="G35" s="87"/>
      <c r="H35" s="87"/>
      <c r="I35" s="87"/>
      <c r="J35" s="87"/>
      <c r="K35" s="87"/>
    </row>
    <row r="36" spans="2:11" ht="12.75" x14ac:dyDescent="0.2">
      <c r="B36" s="278" t="s">
        <v>1</v>
      </c>
      <c r="C36" s="77" t="str">
        <f>'tablas de calculo'!Q7</f>
        <v>Verifica la evaluación</v>
      </c>
      <c r="D36" s="87"/>
      <c r="E36" s="87"/>
      <c r="F36" s="87"/>
      <c r="G36" s="87"/>
      <c r="H36" s="87"/>
      <c r="I36" s="87"/>
      <c r="J36" s="87"/>
      <c r="K36" s="87"/>
    </row>
    <row r="37" spans="2:11" ht="12.75" x14ac:dyDescent="0.2">
      <c r="B37" s="216" t="s">
        <v>2</v>
      </c>
      <c r="C37" s="77" t="str">
        <f>'tablas de calculo'!Q11</f>
        <v>Verifica la evaluación</v>
      </c>
      <c r="D37" s="87"/>
      <c r="E37" s="87"/>
      <c r="F37" s="87"/>
      <c r="G37" s="87"/>
      <c r="H37" s="87"/>
      <c r="I37" s="87"/>
      <c r="J37" s="87"/>
      <c r="K37" s="87"/>
    </row>
    <row r="38" spans="2:11" ht="12.75" x14ac:dyDescent="0.2">
      <c r="B38" s="216" t="s">
        <v>4</v>
      </c>
      <c r="C38" s="77" t="str">
        <f>'tablas de calculo'!Q14</f>
        <v>Verifica la evaluación</v>
      </c>
      <c r="D38" s="87"/>
      <c r="E38" s="87"/>
      <c r="F38" s="87"/>
      <c r="G38" s="87"/>
      <c r="H38" s="87"/>
      <c r="I38" s="87"/>
      <c r="J38" s="87"/>
      <c r="K38" s="87"/>
    </row>
    <row r="39" spans="2:11" ht="13.5" thickBot="1" x14ac:dyDescent="0.25">
      <c r="B39" s="216" t="s">
        <v>3</v>
      </c>
      <c r="C39" s="78" t="str">
        <f>'tablas de calculo'!Q18</f>
        <v>Verifica la evaluación</v>
      </c>
      <c r="D39" s="87"/>
      <c r="E39" s="87"/>
      <c r="F39" s="87"/>
      <c r="G39" s="87"/>
      <c r="H39" s="87"/>
      <c r="I39" s="87"/>
      <c r="J39" s="87"/>
      <c r="K39" s="87"/>
    </row>
    <row r="40" spans="2:11" ht="33.75" customHeight="1" x14ac:dyDescent="0.2">
      <c r="B40" s="279" t="s">
        <v>5</v>
      </c>
      <c r="C40" s="64">
        <f>'tablas de calculo'!Q19</f>
        <v>0</v>
      </c>
      <c r="D40" s="87"/>
      <c r="E40" s="87"/>
      <c r="F40" s="87"/>
      <c r="G40" s="87"/>
      <c r="H40" s="703"/>
      <c r="I40" s="704"/>
      <c r="J40" s="705"/>
      <c r="K40" s="87"/>
    </row>
    <row r="41" spans="2:11" ht="30" customHeight="1" x14ac:dyDescent="0.2">
      <c r="B41" s="280" t="s">
        <v>6</v>
      </c>
      <c r="C41" s="36" t="str">
        <f>'tablas de calculo'!Q20</f>
        <v>Aplica la Evaluación</v>
      </c>
      <c r="D41" s="155"/>
      <c r="E41" s="87"/>
      <c r="F41" s="87"/>
      <c r="G41" s="131"/>
      <c r="H41" s="706"/>
      <c r="I41" s="707"/>
      <c r="J41" s="708"/>
      <c r="K41" s="131"/>
    </row>
    <row r="42" spans="2:11" ht="12.75" x14ac:dyDescent="0.2">
      <c r="B42" s="87"/>
      <c r="C42" s="87"/>
      <c r="D42" s="87"/>
      <c r="E42" s="87"/>
      <c r="F42" s="87"/>
      <c r="G42" s="87"/>
      <c r="H42" s="459" t="s">
        <v>28</v>
      </c>
      <c r="I42" s="459"/>
      <c r="J42" s="459"/>
      <c r="K42" s="277"/>
    </row>
    <row r="43" spans="2:11" ht="1.5" customHeight="1" x14ac:dyDescent="0.2">
      <c r="B43" s="88"/>
      <c r="C43" s="88"/>
      <c r="D43" s="88"/>
      <c r="E43" s="88"/>
      <c r="F43" s="88"/>
      <c r="G43" s="88"/>
      <c r="H43" s="88"/>
      <c r="I43" s="88"/>
      <c r="J43" s="88"/>
      <c r="K43" s="88"/>
    </row>
    <row r="44" spans="2:11" ht="12.75" x14ac:dyDescent="0.2">
      <c r="B44" s="710" t="s">
        <v>61</v>
      </c>
      <c r="C44" s="603"/>
      <c r="D44" s="603"/>
      <c r="E44" s="603"/>
      <c r="F44" s="603"/>
      <c r="G44" s="603"/>
      <c r="H44" s="603"/>
      <c r="I44" s="603"/>
      <c r="J44" s="603"/>
      <c r="K44" s="604"/>
    </row>
    <row r="45" spans="2:11" ht="25.5" customHeight="1" x14ac:dyDescent="0.2">
      <c r="B45" s="698"/>
      <c r="C45" s="699"/>
      <c r="D45" s="36" t="s">
        <v>124</v>
      </c>
      <c r="E45" s="709"/>
      <c r="F45" s="709"/>
      <c r="G45" s="709"/>
      <c r="H45" s="709"/>
      <c r="I45" s="709"/>
      <c r="J45" s="709"/>
      <c r="K45" s="699"/>
    </row>
    <row r="46" spans="2:11" ht="25.5" customHeight="1" x14ac:dyDescent="0.2">
      <c r="B46" s="698"/>
      <c r="C46" s="699"/>
      <c r="D46" s="36" t="s">
        <v>124</v>
      </c>
      <c r="E46" s="709"/>
      <c r="F46" s="709"/>
      <c r="G46" s="709"/>
      <c r="H46" s="709"/>
      <c r="I46" s="709"/>
      <c r="J46" s="709"/>
      <c r="K46" s="699"/>
    </row>
    <row r="47" spans="2:11" ht="25.5" customHeight="1" x14ac:dyDescent="0.2">
      <c r="B47" s="698"/>
      <c r="C47" s="699"/>
      <c r="D47" s="36" t="s">
        <v>124</v>
      </c>
      <c r="E47" s="709"/>
      <c r="F47" s="709"/>
      <c r="G47" s="709"/>
      <c r="H47" s="709"/>
      <c r="I47" s="709"/>
      <c r="J47" s="709"/>
      <c r="K47" s="699"/>
    </row>
    <row r="48" spans="2:11" ht="25.5" customHeight="1" x14ac:dyDescent="0.2">
      <c r="B48" s="698"/>
      <c r="C48" s="699"/>
      <c r="D48" s="36" t="s">
        <v>124</v>
      </c>
      <c r="E48" s="702"/>
      <c r="F48" s="700"/>
      <c r="G48" s="700"/>
      <c r="H48" s="700"/>
      <c r="I48" s="700"/>
      <c r="J48" s="700"/>
      <c r="K48" s="701"/>
    </row>
    <row r="49" spans="2:256" ht="25.5" customHeight="1" x14ac:dyDescent="0.2">
      <c r="B49" s="698"/>
      <c r="C49" s="699"/>
      <c r="D49" s="36" t="s">
        <v>124</v>
      </c>
      <c r="E49" s="700"/>
      <c r="F49" s="700"/>
      <c r="G49" s="700"/>
      <c r="H49" s="700"/>
      <c r="I49" s="700"/>
      <c r="J49" s="700"/>
      <c r="K49" s="701"/>
    </row>
    <row r="50" spans="2:256" ht="25.5" customHeight="1" x14ac:dyDescent="0.2">
      <c r="B50" s="698"/>
      <c r="C50" s="699"/>
      <c r="D50" s="36" t="s">
        <v>124</v>
      </c>
      <c r="E50" s="700"/>
      <c r="F50" s="700"/>
      <c r="G50" s="700"/>
      <c r="H50" s="700"/>
      <c r="I50" s="700"/>
      <c r="J50" s="700"/>
      <c r="K50" s="701"/>
    </row>
    <row r="51" spans="2:256" ht="25.5" customHeight="1" x14ac:dyDescent="0.2">
      <c r="B51" s="698"/>
      <c r="C51" s="699"/>
      <c r="D51" s="36" t="s">
        <v>124</v>
      </c>
      <c r="E51" s="700"/>
      <c r="F51" s="700"/>
      <c r="G51" s="700"/>
      <c r="H51" s="700"/>
      <c r="I51" s="700"/>
      <c r="J51" s="700"/>
      <c r="K51" s="701"/>
    </row>
    <row r="52" spans="2:256" s="87" customFormat="1" ht="15.75" hidden="1" customHeight="1" x14ac:dyDescent="0.2">
      <c r="B52" s="227"/>
      <c r="C52" s="227"/>
      <c r="D52" s="227"/>
      <c r="E52" s="227"/>
      <c r="F52" s="227"/>
      <c r="G52" s="227"/>
      <c r="H52" s="227"/>
      <c r="I52" s="227"/>
      <c r="J52" s="227"/>
      <c r="K52" s="22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7"/>
      <c r="BR52" s="37"/>
      <c r="BS52" s="37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7"/>
      <c r="CJ52" s="37"/>
      <c r="CK52" s="37"/>
      <c r="CL52" s="37"/>
      <c r="CM52" s="37"/>
      <c r="CN52" s="37"/>
      <c r="CO52" s="37"/>
      <c r="CP52" s="37"/>
      <c r="CQ52" s="37"/>
      <c r="CR52" s="37"/>
      <c r="CS52" s="37"/>
      <c r="CT52" s="37"/>
      <c r="CU52" s="37"/>
      <c r="CV52" s="37"/>
      <c r="CW52" s="37"/>
      <c r="CX52" s="37"/>
      <c r="CY52" s="37"/>
      <c r="CZ52" s="37"/>
      <c r="DA52" s="37"/>
      <c r="DB52" s="37"/>
      <c r="DC52" s="37"/>
      <c r="DD52" s="37"/>
      <c r="DE52" s="37"/>
      <c r="DF52" s="37"/>
      <c r="DG52" s="37"/>
      <c r="DH52" s="37"/>
      <c r="DI52" s="37"/>
      <c r="DJ52" s="37"/>
      <c r="DK52" s="37"/>
      <c r="DL52" s="37"/>
      <c r="DM52" s="37"/>
      <c r="DN52" s="37"/>
      <c r="DO52" s="37"/>
      <c r="DP52" s="37"/>
      <c r="DQ52" s="37"/>
      <c r="DR52" s="37"/>
      <c r="DS52" s="37"/>
      <c r="DT52" s="37"/>
      <c r="DU52" s="37"/>
      <c r="DV52" s="37"/>
      <c r="DW52" s="37"/>
      <c r="DX52" s="37"/>
      <c r="DY52" s="37"/>
      <c r="DZ52" s="37"/>
      <c r="EA52" s="37"/>
      <c r="EB52" s="37"/>
      <c r="EC52" s="37"/>
      <c r="ED52" s="37"/>
      <c r="EE52" s="37"/>
      <c r="EF52" s="37"/>
      <c r="EG52" s="37"/>
      <c r="EH52" s="37"/>
      <c r="EI52" s="37"/>
      <c r="EJ52" s="37"/>
      <c r="EK52" s="37"/>
      <c r="EL52" s="37"/>
      <c r="EM52" s="37"/>
      <c r="EN52" s="37"/>
      <c r="EO52" s="37"/>
      <c r="EP52" s="37"/>
      <c r="EQ52" s="37"/>
      <c r="ER52" s="37"/>
      <c r="ES52" s="37"/>
      <c r="ET52" s="37"/>
      <c r="EU52" s="37"/>
      <c r="EV52" s="37"/>
      <c r="EW52" s="37"/>
      <c r="EX52" s="37"/>
      <c r="EY52" s="37"/>
      <c r="EZ52" s="37"/>
      <c r="FA52" s="37"/>
      <c r="FB52" s="37"/>
      <c r="FC52" s="37"/>
      <c r="FD52" s="37"/>
      <c r="FE52" s="37"/>
      <c r="FF52" s="37"/>
      <c r="FG52" s="37"/>
      <c r="FH52" s="37"/>
      <c r="FI52" s="37"/>
      <c r="FJ52" s="37"/>
      <c r="FK52" s="37"/>
      <c r="FL52" s="37"/>
      <c r="FM52" s="37"/>
      <c r="FN52" s="37"/>
      <c r="FO52" s="37"/>
      <c r="FP52" s="37"/>
      <c r="FQ52" s="37"/>
      <c r="FR52" s="37"/>
      <c r="FS52" s="37"/>
      <c r="FT52" s="37"/>
      <c r="FU52" s="37"/>
      <c r="FV52" s="37"/>
      <c r="FW52" s="37"/>
      <c r="FX52" s="37"/>
      <c r="FY52" s="37"/>
      <c r="FZ52" s="37"/>
      <c r="GA52" s="37"/>
      <c r="GB52" s="37"/>
      <c r="GC52" s="37"/>
      <c r="GD52" s="37"/>
      <c r="GE52" s="37"/>
      <c r="GF52" s="37"/>
      <c r="GG52" s="37"/>
      <c r="GH52" s="37"/>
      <c r="GI52" s="37"/>
      <c r="GJ52" s="37"/>
      <c r="GK52" s="37"/>
      <c r="GL52" s="37"/>
      <c r="GM52" s="37"/>
      <c r="GN52" s="37"/>
      <c r="GO52" s="37"/>
      <c r="GP52" s="37"/>
      <c r="GQ52" s="37"/>
      <c r="GR52" s="37"/>
      <c r="GS52" s="37"/>
      <c r="GT52" s="37"/>
      <c r="GU52" s="37"/>
      <c r="GV52" s="37"/>
      <c r="GW52" s="37"/>
      <c r="GX52" s="37"/>
      <c r="GY52" s="37"/>
      <c r="GZ52" s="37"/>
      <c r="HA52" s="37"/>
      <c r="HB52" s="37"/>
      <c r="HC52" s="37"/>
      <c r="HD52" s="37"/>
      <c r="HE52" s="37"/>
      <c r="HF52" s="37"/>
      <c r="HG52" s="37"/>
      <c r="HH52" s="37"/>
      <c r="HI52" s="37"/>
      <c r="HJ52" s="37"/>
      <c r="HK52" s="37"/>
      <c r="HL52" s="37"/>
      <c r="HM52" s="37"/>
      <c r="HN52" s="37"/>
      <c r="HO52" s="37"/>
      <c r="HP52" s="37"/>
      <c r="HQ52" s="37"/>
      <c r="HR52" s="37"/>
      <c r="HS52" s="37"/>
      <c r="HT52" s="37"/>
      <c r="HU52" s="37"/>
      <c r="HV52" s="37"/>
      <c r="HW52" s="37"/>
      <c r="HX52" s="37"/>
      <c r="HY52" s="37"/>
      <c r="HZ52" s="37"/>
      <c r="IA52" s="37"/>
      <c r="IB52" s="37"/>
      <c r="IC52" s="37"/>
      <c r="ID52" s="37"/>
      <c r="IE52" s="37"/>
      <c r="IF52" s="37"/>
      <c r="IG52" s="37"/>
      <c r="IH52" s="37"/>
      <c r="II52" s="37"/>
      <c r="IJ52" s="37"/>
      <c r="IK52" s="37"/>
      <c r="IL52" s="37"/>
      <c r="IM52" s="37"/>
      <c r="IN52" s="37"/>
      <c r="IO52" s="37"/>
      <c r="IP52" s="37"/>
      <c r="IQ52" s="37"/>
      <c r="IR52" s="37"/>
      <c r="IS52" s="37"/>
      <c r="IT52" s="37"/>
      <c r="IU52" s="37"/>
      <c r="IV52" s="37"/>
    </row>
    <row r="53" spans="2:256" s="87" customFormat="1" ht="15.75" hidden="1" customHeight="1" x14ac:dyDescent="0.2">
      <c r="B53" s="224"/>
      <c r="C53" s="224"/>
      <c r="D53" s="224"/>
      <c r="E53" s="224"/>
      <c r="F53" s="224"/>
      <c r="G53" s="224"/>
      <c r="H53" s="224"/>
      <c r="I53" s="224"/>
      <c r="J53" s="224"/>
      <c r="K53" s="224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7"/>
      <c r="BR53" s="37"/>
      <c r="BS53" s="37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7"/>
      <c r="CJ53" s="37"/>
      <c r="CK53" s="37"/>
      <c r="CL53" s="37"/>
      <c r="CM53" s="37"/>
      <c r="CN53" s="37"/>
      <c r="CO53" s="37"/>
      <c r="CP53" s="37"/>
      <c r="CQ53" s="37"/>
      <c r="CR53" s="37"/>
      <c r="CS53" s="37"/>
      <c r="CT53" s="37"/>
      <c r="CU53" s="37"/>
      <c r="CV53" s="37"/>
      <c r="CW53" s="37"/>
      <c r="CX53" s="37"/>
      <c r="CY53" s="37"/>
      <c r="CZ53" s="37"/>
      <c r="DA53" s="37"/>
      <c r="DB53" s="37"/>
      <c r="DC53" s="37"/>
      <c r="DD53" s="37"/>
      <c r="DE53" s="37"/>
      <c r="DF53" s="37"/>
      <c r="DG53" s="37"/>
      <c r="DH53" s="37"/>
      <c r="DI53" s="37"/>
      <c r="DJ53" s="37"/>
      <c r="DK53" s="37"/>
      <c r="DL53" s="37"/>
      <c r="DM53" s="37"/>
      <c r="DN53" s="37"/>
      <c r="DO53" s="37"/>
      <c r="DP53" s="37"/>
      <c r="DQ53" s="37"/>
      <c r="DR53" s="37"/>
      <c r="DS53" s="37"/>
      <c r="DT53" s="37"/>
      <c r="DU53" s="37"/>
      <c r="DV53" s="37"/>
      <c r="DW53" s="37"/>
      <c r="DX53" s="37"/>
      <c r="DY53" s="37"/>
      <c r="DZ53" s="37"/>
      <c r="EA53" s="37"/>
      <c r="EB53" s="37"/>
      <c r="EC53" s="37"/>
      <c r="ED53" s="37"/>
      <c r="EE53" s="37"/>
      <c r="EF53" s="37"/>
      <c r="EG53" s="37"/>
      <c r="EH53" s="37"/>
      <c r="EI53" s="37"/>
      <c r="EJ53" s="37"/>
      <c r="EK53" s="37"/>
      <c r="EL53" s="37"/>
      <c r="EM53" s="37"/>
      <c r="EN53" s="37"/>
      <c r="EO53" s="37"/>
      <c r="EP53" s="37"/>
      <c r="EQ53" s="37"/>
      <c r="ER53" s="37"/>
      <c r="ES53" s="37"/>
      <c r="ET53" s="37"/>
      <c r="EU53" s="37"/>
      <c r="EV53" s="37"/>
      <c r="EW53" s="37"/>
      <c r="EX53" s="37"/>
      <c r="EY53" s="37"/>
      <c r="EZ53" s="37"/>
      <c r="FA53" s="37"/>
      <c r="FB53" s="37"/>
      <c r="FC53" s="37"/>
      <c r="FD53" s="37"/>
      <c r="FE53" s="37"/>
      <c r="FF53" s="37"/>
      <c r="FG53" s="37"/>
      <c r="FH53" s="37"/>
      <c r="FI53" s="37"/>
      <c r="FJ53" s="37"/>
      <c r="FK53" s="37"/>
      <c r="FL53" s="37"/>
      <c r="FM53" s="37"/>
      <c r="FN53" s="37"/>
      <c r="FO53" s="37"/>
      <c r="FP53" s="37"/>
      <c r="FQ53" s="37"/>
      <c r="FR53" s="37"/>
      <c r="FS53" s="37"/>
      <c r="FT53" s="37"/>
      <c r="FU53" s="37"/>
      <c r="FV53" s="37"/>
      <c r="FW53" s="37"/>
      <c r="FX53" s="37"/>
      <c r="FY53" s="37"/>
      <c r="FZ53" s="37"/>
      <c r="GA53" s="37"/>
      <c r="GB53" s="37"/>
      <c r="GC53" s="37"/>
      <c r="GD53" s="37"/>
      <c r="GE53" s="37"/>
      <c r="GF53" s="37"/>
      <c r="GG53" s="37"/>
      <c r="GH53" s="37"/>
      <c r="GI53" s="37"/>
      <c r="GJ53" s="37"/>
      <c r="GK53" s="37"/>
      <c r="GL53" s="37"/>
      <c r="GM53" s="37"/>
      <c r="GN53" s="37"/>
      <c r="GO53" s="37"/>
      <c r="GP53" s="37"/>
      <c r="GQ53" s="37"/>
      <c r="GR53" s="37"/>
      <c r="GS53" s="37"/>
      <c r="GT53" s="37"/>
      <c r="GU53" s="37"/>
      <c r="GV53" s="37"/>
      <c r="GW53" s="37"/>
      <c r="GX53" s="37"/>
      <c r="GY53" s="37"/>
      <c r="GZ53" s="37"/>
      <c r="HA53" s="37"/>
      <c r="HB53" s="37"/>
      <c r="HC53" s="37"/>
      <c r="HD53" s="37"/>
      <c r="HE53" s="37"/>
      <c r="HF53" s="37"/>
      <c r="HG53" s="37"/>
      <c r="HH53" s="37"/>
      <c r="HI53" s="37"/>
      <c r="HJ53" s="37"/>
      <c r="HK53" s="37"/>
      <c r="HL53" s="37"/>
      <c r="HM53" s="37"/>
      <c r="HN53" s="37"/>
      <c r="HO53" s="37"/>
      <c r="HP53" s="37"/>
      <c r="HQ53" s="37"/>
      <c r="HR53" s="37"/>
      <c r="HS53" s="37"/>
      <c r="HT53" s="37"/>
      <c r="HU53" s="37"/>
      <c r="HV53" s="37"/>
      <c r="HW53" s="37"/>
      <c r="HX53" s="37"/>
      <c r="HY53" s="37"/>
      <c r="HZ53" s="37"/>
      <c r="IA53" s="37"/>
      <c r="IB53" s="37"/>
      <c r="IC53" s="37"/>
      <c r="ID53" s="37"/>
      <c r="IE53" s="37"/>
      <c r="IF53" s="37"/>
      <c r="IG53" s="37"/>
      <c r="IH53" s="37"/>
      <c r="II53" s="37"/>
      <c r="IJ53" s="37"/>
      <c r="IK53" s="37"/>
      <c r="IL53" s="37"/>
      <c r="IM53" s="37"/>
      <c r="IN53" s="37"/>
      <c r="IO53" s="37"/>
      <c r="IP53" s="37"/>
      <c r="IQ53" s="37"/>
      <c r="IR53" s="37"/>
      <c r="IS53" s="37"/>
      <c r="IT53" s="37"/>
      <c r="IU53" s="37"/>
      <c r="IV53" s="37"/>
    </row>
    <row r="54" spans="2:256" s="87" customFormat="1" ht="15.75" hidden="1" customHeight="1" x14ac:dyDescent="0.2">
      <c r="B54" s="224"/>
      <c r="C54" s="224"/>
      <c r="D54" s="224"/>
      <c r="E54" s="224"/>
      <c r="F54" s="224"/>
      <c r="G54" s="224"/>
      <c r="H54" s="224"/>
      <c r="I54" s="224"/>
      <c r="J54" s="224"/>
      <c r="K54" s="224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37"/>
      <c r="BS54" s="37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  <c r="CI54" s="37"/>
      <c r="CJ54" s="37"/>
      <c r="CK54" s="37"/>
      <c r="CL54" s="37"/>
      <c r="CM54" s="37"/>
      <c r="CN54" s="37"/>
      <c r="CO54" s="37"/>
      <c r="CP54" s="37"/>
      <c r="CQ54" s="37"/>
      <c r="CR54" s="37"/>
      <c r="CS54" s="37"/>
      <c r="CT54" s="37"/>
      <c r="CU54" s="37"/>
      <c r="CV54" s="37"/>
      <c r="CW54" s="37"/>
      <c r="CX54" s="37"/>
      <c r="CY54" s="37"/>
      <c r="CZ54" s="37"/>
      <c r="DA54" s="37"/>
      <c r="DB54" s="37"/>
      <c r="DC54" s="37"/>
      <c r="DD54" s="37"/>
      <c r="DE54" s="37"/>
      <c r="DF54" s="37"/>
      <c r="DG54" s="37"/>
      <c r="DH54" s="37"/>
      <c r="DI54" s="37"/>
      <c r="DJ54" s="37"/>
      <c r="DK54" s="37"/>
      <c r="DL54" s="37"/>
      <c r="DM54" s="37"/>
      <c r="DN54" s="37"/>
      <c r="DO54" s="37"/>
      <c r="DP54" s="37"/>
      <c r="DQ54" s="37"/>
      <c r="DR54" s="37"/>
      <c r="DS54" s="37"/>
      <c r="DT54" s="37"/>
      <c r="DU54" s="37"/>
      <c r="DV54" s="37"/>
      <c r="DW54" s="37"/>
      <c r="DX54" s="37"/>
      <c r="DY54" s="37"/>
      <c r="DZ54" s="37"/>
      <c r="EA54" s="37"/>
      <c r="EB54" s="37"/>
      <c r="EC54" s="37"/>
      <c r="ED54" s="37"/>
      <c r="EE54" s="37"/>
      <c r="EF54" s="37"/>
      <c r="EG54" s="37"/>
      <c r="EH54" s="37"/>
      <c r="EI54" s="37"/>
      <c r="EJ54" s="37"/>
      <c r="EK54" s="37"/>
      <c r="EL54" s="37"/>
      <c r="EM54" s="37"/>
      <c r="EN54" s="37"/>
      <c r="EO54" s="37"/>
      <c r="EP54" s="37"/>
      <c r="EQ54" s="37"/>
      <c r="ER54" s="37"/>
      <c r="ES54" s="37"/>
      <c r="ET54" s="37"/>
      <c r="EU54" s="37"/>
      <c r="EV54" s="37"/>
      <c r="EW54" s="37"/>
      <c r="EX54" s="37"/>
      <c r="EY54" s="37"/>
      <c r="EZ54" s="37"/>
      <c r="FA54" s="37"/>
      <c r="FB54" s="37"/>
      <c r="FC54" s="37"/>
      <c r="FD54" s="37"/>
      <c r="FE54" s="37"/>
      <c r="FF54" s="37"/>
      <c r="FG54" s="37"/>
      <c r="FH54" s="37"/>
      <c r="FI54" s="37"/>
      <c r="FJ54" s="37"/>
      <c r="FK54" s="37"/>
      <c r="FL54" s="37"/>
      <c r="FM54" s="37"/>
      <c r="FN54" s="37"/>
      <c r="FO54" s="37"/>
      <c r="FP54" s="37"/>
      <c r="FQ54" s="37"/>
      <c r="FR54" s="37"/>
      <c r="FS54" s="37"/>
      <c r="FT54" s="37"/>
      <c r="FU54" s="37"/>
      <c r="FV54" s="37"/>
      <c r="FW54" s="37"/>
      <c r="FX54" s="37"/>
      <c r="FY54" s="37"/>
      <c r="FZ54" s="37"/>
      <c r="GA54" s="37"/>
      <c r="GB54" s="37"/>
      <c r="GC54" s="37"/>
      <c r="GD54" s="37"/>
      <c r="GE54" s="37"/>
      <c r="GF54" s="37"/>
      <c r="GG54" s="37"/>
      <c r="GH54" s="37"/>
      <c r="GI54" s="37"/>
      <c r="GJ54" s="37"/>
      <c r="GK54" s="37"/>
      <c r="GL54" s="37"/>
      <c r="GM54" s="37"/>
      <c r="GN54" s="37"/>
      <c r="GO54" s="37"/>
      <c r="GP54" s="37"/>
      <c r="GQ54" s="37"/>
      <c r="GR54" s="37"/>
      <c r="GS54" s="37"/>
      <c r="GT54" s="37"/>
      <c r="GU54" s="37"/>
      <c r="GV54" s="37"/>
      <c r="GW54" s="37"/>
      <c r="GX54" s="37"/>
      <c r="GY54" s="37"/>
      <c r="GZ54" s="37"/>
      <c r="HA54" s="37"/>
      <c r="HB54" s="37"/>
      <c r="HC54" s="37"/>
      <c r="HD54" s="37"/>
      <c r="HE54" s="37"/>
      <c r="HF54" s="37"/>
      <c r="HG54" s="37"/>
      <c r="HH54" s="37"/>
      <c r="HI54" s="37"/>
      <c r="HJ54" s="37"/>
      <c r="HK54" s="37"/>
      <c r="HL54" s="37"/>
      <c r="HM54" s="37"/>
      <c r="HN54" s="37"/>
      <c r="HO54" s="37"/>
      <c r="HP54" s="37"/>
      <c r="HQ54" s="37"/>
      <c r="HR54" s="37"/>
      <c r="HS54" s="37"/>
      <c r="HT54" s="37"/>
      <c r="HU54" s="37"/>
      <c r="HV54" s="37"/>
      <c r="HW54" s="37"/>
      <c r="HX54" s="37"/>
      <c r="HY54" s="37"/>
      <c r="HZ54" s="37"/>
      <c r="IA54" s="37"/>
      <c r="IB54" s="37"/>
      <c r="IC54" s="37"/>
      <c r="ID54" s="37"/>
      <c r="IE54" s="37"/>
      <c r="IF54" s="37"/>
      <c r="IG54" s="37"/>
      <c r="IH54" s="37"/>
      <c r="II54" s="37"/>
      <c r="IJ54" s="37"/>
      <c r="IK54" s="37"/>
      <c r="IL54" s="37"/>
      <c r="IM54" s="37"/>
      <c r="IN54" s="37"/>
      <c r="IO54" s="37"/>
      <c r="IP54" s="37"/>
      <c r="IQ54" s="37"/>
      <c r="IR54" s="37"/>
      <c r="IS54" s="37"/>
      <c r="IT54" s="37"/>
      <c r="IU54" s="37"/>
      <c r="IV54" s="37"/>
    </row>
    <row r="55" spans="2:256" s="87" customFormat="1" ht="15.75" hidden="1" customHeight="1" x14ac:dyDescent="0.2">
      <c r="B55" s="224"/>
      <c r="C55" s="224"/>
      <c r="D55" s="224"/>
      <c r="E55" s="224"/>
      <c r="F55" s="224"/>
      <c r="G55" s="224"/>
      <c r="H55" s="224"/>
      <c r="I55" s="224"/>
      <c r="J55" s="224"/>
      <c r="K55" s="224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  <c r="BU55" s="37"/>
      <c r="BV55" s="37"/>
      <c r="BW55" s="37"/>
      <c r="BX55" s="37"/>
      <c r="BY55" s="37"/>
      <c r="BZ55" s="37"/>
      <c r="CA55" s="37"/>
      <c r="CB55" s="37"/>
      <c r="CC55" s="37"/>
      <c r="CD55" s="37"/>
      <c r="CE55" s="37"/>
      <c r="CF55" s="37"/>
      <c r="CG55" s="37"/>
      <c r="CH55" s="37"/>
      <c r="CI55" s="37"/>
      <c r="CJ55" s="37"/>
      <c r="CK55" s="37"/>
      <c r="CL55" s="37"/>
      <c r="CM55" s="37"/>
      <c r="CN55" s="37"/>
      <c r="CO55" s="37"/>
      <c r="CP55" s="37"/>
      <c r="CQ55" s="37"/>
      <c r="CR55" s="37"/>
      <c r="CS55" s="37"/>
      <c r="CT55" s="37"/>
      <c r="CU55" s="37"/>
      <c r="CV55" s="37"/>
      <c r="CW55" s="37"/>
      <c r="CX55" s="37"/>
      <c r="CY55" s="37"/>
      <c r="CZ55" s="37"/>
      <c r="DA55" s="37"/>
      <c r="DB55" s="37"/>
      <c r="DC55" s="37"/>
      <c r="DD55" s="37"/>
      <c r="DE55" s="37"/>
      <c r="DF55" s="37"/>
      <c r="DG55" s="37"/>
      <c r="DH55" s="37"/>
      <c r="DI55" s="37"/>
      <c r="DJ55" s="37"/>
      <c r="DK55" s="37"/>
      <c r="DL55" s="37"/>
      <c r="DM55" s="37"/>
      <c r="DN55" s="37"/>
      <c r="DO55" s="37"/>
      <c r="DP55" s="37"/>
      <c r="DQ55" s="37"/>
      <c r="DR55" s="37"/>
      <c r="DS55" s="37"/>
      <c r="DT55" s="37"/>
      <c r="DU55" s="37"/>
      <c r="DV55" s="37"/>
      <c r="DW55" s="37"/>
      <c r="DX55" s="37"/>
      <c r="DY55" s="37"/>
      <c r="DZ55" s="37"/>
      <c r="EA55" s="37"/>
      <c r="EB55" s="37"/>
      <c r="EC55" s="37"/>
      <c r="ED55" s="37"/>
      <c r="EE55" s="37"/>
      <c r="EF55" s="37"/>
      <c r="EG55" s="37"/>
      <c r="EH55" s="37"/>
      <c r="EI55" s="37"/>
      <c r="EJ55" s="37"/>
      <c r="EK55" s="37"/>
      <c r="EL55" s="37"/>
      <c r="EM55" s="37"/>
      <c r="EN55" s="37"/>
      <c r="EO55" s="37"/>
      <c r="EP55" s="37"/>
      <c r="EQ55" s="37"/>
      <c r="ER55" s="37"/>
      <c r="ES55" s="37"/>
      <c r="ET55" s="37"/>
      <c r="EU55" s="37"/>
      <c r="EV55" s="37"/>
      <c r="EW55" s="37"/>
      <c r="EX55" s="37"/>
      <c r="EY55" s="37"/>
      <c r="EZ55" s="37"/>
      <c r="FA55" s="37"/>
      <c r="FB55" s="37"/>
      <c r="FC55" s="37"/>
      <c r="FD55" s="37"/>
      <c r="FE55" s="37"/>
      <c r="FF55" s="37"/>
      <c r="FG55" s="37"/>
      <c r="FH55" s="37"/>
      <c r="FI55" s="37"/>
      <c r="FJ55" s="37"/>
      <c r="FK55" s="37"/>
      <c r="FL55" s="37"/>
      <c r="FM55" s="37"/>
      <c r="FN55" s="37"/>
      <c r="FO55" s="37"/>
      <c r="FP55" s="37"/>
      <c r="FQ55" s="37"/>
      <c r="FR55" s="37"/>
      <c r="FS55" s="37"/>
      <c r="FT55" s="37"/>
      <c r="FU55" s="37"/>
      <c r="FV55" s="37"/>
      <c r="FW55" s="37"/>
      <c r="FX55" s="37"/>
      <c r="FY55" s="37"/>
      <c r="FZ55" s="37"/>
      <c r="GA55" s="37"/>
      <c r="GB55" s="37"/>
      <c r="GC55" s="37"/>
      <c r="GD55" s="37"/>
      <c r="GE55" s="37"/>
      <c r="GF55" s="37"/>
      <c r="GG55" s="37"/>
      <c r="GH55" s="37"/>
      <c r="GI55" s="37"/>
      <c r="GJ55" s="37"/>
      <c r="GK55" s="37"/>
      <c r="GL55" s="37"/>
      <c r="GM55" s="37"/>
      <c r="GN55" s="37"/>
      <c r="GO55" s="37"/>
      <c r="GP55" s="37"/>
      <c r="GQ55" s="37"/>
      <c r="GR55" s="37"/>
      <c r="GS55" s="37"/>
      <c r="GT55" s="37"/>
      <c r="GU55" s="37"/>
      <c r="GV55" s="37"/>
      <c r="GW55" s="37"/>
      <c r="GX55" s="37"/>
      <c r="GY55" s="37"/>
      <c r="GZ55" s="37"/>
      <c r="HA55" s="37"/>
      <c r="HB55" s="37"/>
      <c r="HC55" s="37"/>
      <c r="HD55" s="37"/>
      <c r="HE55" s="37"/>
      <c r="HF55" s="37"/>
      <c r="HG55" s="37"/>
      <c r="HH55" s="37"/>
      <c r="HI55" s="37"/>
      <c r="HJ55" s="37"/>
      <c r="HK55" s="37"/>
      <c r="HL55" s="37"/>
      <c r="HM55" s="37"/>
      <c r="HN55" s="37"/>
      <c r="HO55" s="37"/>
      <c r="HP55" s="37"/>
      <c r="HQ55" s="37"/>
      <c r="HR55" s="37"/>
      <c r="HS55" s="37"/>
      <c r="HT55" s="37"/>
      <c r="HU55" s="37"/>
      <c r="HV55" s="37"/>
      <c r="HW55" s="37"/>
      <c r="HX55" s="37"/>
      <c r="HY55" s="37"/>
      <c r="HZ55" s="37"/>
      <c r="IA55" s="37"/>
      <c r="IB55" s="37"/>
      <c r="IC55" s="37"/>
      <c r="ID55" s="37"/>
      <c r="IE55" s="37"/>
      <c r="IF55" s="37"/>
      <c r="IG55" s="37"/>
      <c r="IH55" s="37"/>
      <c r="II55" s="37"/>
      <c r="IJ55" s="37"/>
      <c r="IK55" s="37"/>
      <c r="IL55" s="37"/>
      <c r="IM55" s="37"/>
      <c r="IN55" s="37"/>
      <c r="IO55" s="37"/>
      <c r="IP55" s="37"/>
      <c r="IQ55" s="37"/>
      <c r="IR55" s="37"/>
      <c r="IS55" s="37"/>
      <c r="IT55" s="37"/>
      <c r="IU55" s="37"/>
      <c r="IV55" s="37"/>
    </row>
    <row r="56" spans="2:256" s="87" customFormat="1" ht="15.75" hidden="1" customHeight="1" x14ac:dyDescent="0.2">
      <c r="B56" s="224"/>
      <c r="C56" s="224"/>
      <c r="D56" s="224"/>
      <c r="E56" s="224"/>
      <c r="F56" s="224"/>
      <c r="G56" s="224"/>
      <c r="H56" s="224"/>
      <c r="I56" s="224"/>
      <c r="J56" s="224"/>
      <c r="K56" s="224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7"/>
      <c r="BZ56" s="37"/>
      <c r="CA56" s="37"/>
      <c r="CB56" s="37"/>
      <c r="CC56" s="37"/>
      <c r="CD56" s="37"/>
      <c r="CE56" s="37"/>
      <c r="CF56" s="37"/>
      <c r="CG56" s="37"/>
      <c r="CH56" s="37"/>
      <c r="CI56" s="37"/>
      <c r="CJ56" s="37"/>
      <c r="CK56" s="37"/>
      <c r="CL56" s="37"/>
      <c r="CM56" s="37"/>
      <c r="CN56" s="37"/>
      <c r="CO56" s="37"/>
      <c r="CP56" s="37"/>
      <c r="CQ56" s="37"/>
      <c r="CR56" s="37"/>
      <c r="CS56" s="37"/>
      <c r="CT56" s="37"/>
      <c r="CU56" s="37"/>
      <c r="CV56" s="37"/>
      <c r="CW56" s="37"/>
      <c r="CX56" s="37"/>
      <c r="CY56" s="37"/>
      <c r="CZ56" s="37"/>
      <c r="DA56" s="37"/>
      <c r="DB56" s="37"/>
      <c r="DC56" s="37"/>
      <c r="DD56" s="37"/>
      <c r="DE56" s="37"/>
      <c r="DF56" s="37"/>
      <c r="DG56" s="37"/>
      <c r="DH56" s="37"/>
      <c r="DI56" s="37"/>
      <c r="DJ56" s="37"/>
      <c r="DK56" s="37"/>
      <c r="DL56" s="37"/>
      <c r="DM56" s="37"/>
      <c r="DN56" s="37"/>
      <c r="DO56" s="37"/>
      <c r="DP56" s="37"/>
      <c r="DQ56" s="37"/>
      <c r="DR56" s="37"/>
      <c r="DS56" s="37"/>
      <c r="DT56" s="37"/>
      <c r="DU56" s="37"/>
      <c r="DV56" s="37"/>
      <c r="DW56" s="37"/>
      <c r="DX56" s="37"/>
      <c r="DY56" s="37"/>
      <c r="DZ56" s="37"/>
      <c r="EA56" s="37"/>
      <c r="EB56" s="37"/>
      <c r="EC56" s="37"/>
      <c r="ED56" s="37"/>
      <c r="EE56" s="37"/>
      <c r="EF56" s="37"/>
      <c r="EG56" s="37"/>
      <c r="EH56" s="37"/>
      <c r="EI56" s="37"/>
      <c r="EJ56" s="37"/>
      <c r="EK56" s="37"/>
      <c r="EL56" s="37"/>
      <c r="EM56" s="37"/>
      <c r="EN56" s="37"/>
      <c r="EO56" s="37"/>
      <c r="EP56" s="37"/>
      <c r="EQ56" s="37"/>
      <c r="ER56" s="37"/>
      <c r="ES56" s="37"/>
      <c r="ET56" s="37"/>
      <c r="EU56" s="37"/>
      <c r="EV56" s="37"/>
      <c r="EW56" s="37"/>
      <c r="EX56" s="37"/>
      <c r="EY56" s="37"/>
      <c r="EZ56" s="37"/>
      <c r="FA56" s="37"/>
      <c r="FB56" s="37"/>
      <c r="FC56" s="37"/>
      <c r="FD56" s="37"/>
      <c r="FE56" s="37"/>
      <c r="FF56" s="37"/>
      <c r="FG56" s="37"/>
      <c r="FH56" s="37"/>
      <c r="FI56" s="37"/>
      <c r="FJ56" s="37"/>
      <c r="FK56" s="37"/>
      <c r="FL56" s="37"/>
      <c r="FM56" s="37"/>
      <c r="FN56" s="37"/>
      <c r="FO56" s="37"/>
      <c r="FP56" s="37"/>
      <c r="FQ56" s="37"/>
      <c r="FR56" s="37"/>
      <c r="FS56" s="37"/>
      <c r="FT56" s="37"/>
      <c r="FU56" s="37"/>
      <c r="FV56" s="37"/>
      <c r="FW56" s="37"/>
      <c r="FX56" s="37"/>
      <c r="FY56" s="37"/>
      <c r="FZ56" s="37"/>
      <c r="GA56" s="37"/>
      <c r="GB56" s="37"/>
      <c r="GC56" s="37"/>
      <c r="GD56" s="37"/>
      <c r="GE56" s="37"/>
      <c r="GF56" s="37"/>
      <c r="GG56" s="37"/>
      <c r="GH56" s="37"/>
      <c r="GI56" s="37"/>
      <c r="GJ56" s="37"/>
      <c r="GK56" s="37"/>
      <c r="GL56" s="37"/>
      <c r="GM56" s="37"/>
      <c r="GN56" s="37"/>
      <c r="GO56" s="37"/>
      <c r="GP56" s="37"/>
      <c r="GQ56" s="37"/>
      <c r="GR56" s="37"/>
      <c r="GS56" s="37"/>
      <c r="GT56" s="37"/>
      <c r="GU56" s="37"/>
      <c r="GV56" s="37"/>
      <c r="GW56" s="37"/>
      <c r="GX56" s="37"/>
      <c r="GY56" s="37"/>
      <c r="GZ56" s="37"/>
      <c r="HA56" s="37"/>
      <c r="HB56" s="37"/>
      <c r="HC56" s="37"/>
      <c r="HD56" s="37"/>
      <c r="HE56" s="37"/>
      <c r="HF56" s="37"/>
      <c r="HG56" s="37"/>
      <c r="HH56" s="37"/>
      <c r="HI56" s="37"/>
      <c r="HJ56" s="37"/>
      <c r="HK56" s="37"/>
      <c r="HL56" s="37"/>
      <c r="HM56" s="37"/>
      <c r="HN56" s="37"/>
      <c r="HO56" s="37"/>
      <c r="HP56" s="37"/>
      <c r="HQ56" s="37"/>
      <c r="HR56" s="37"/>
      <c r="HS56" s="37"/>
      <c r="HT56" s="37"/>
      <c r="HU56" s="37"/>
      <c r="HV56" s="37"/>
      <c r="HW56" s="37"/>
      <c r="HX56" s="37"/>
      <c r="HY56" s="37"/>
      <c r="HZ56" s="37"/>
      <c r="IA56" s="37"/>
      <c r="IB56" s="37"/>
      <c r="IC56" s="37"/>
      <c r="ID56" s="37"/>
      <c r="IE56" s="37"/>
      <c r="IF56" s="37"/>
      <c r="IG56" s="37"/>
      <c r="IH56" s="37"/>
      <c r="II56" s="37"/>
      <c r="IJ56" s="37"/>
      <c r="IK56" s="37"/>
      <c r="IL56" s="37"/>
      <c r="IM56" s="37"/>
      <c r="IN56" s="37"/>
      <c r="IO56" s="37"/>
      <c r="IP56" s="37"/>
      <c r="IQ56" s="37"/>
      <c r="IR56" s="37"/>
      <c r="IS56" s="37"/>
      <c r="IT56" s="37"/>
      <c r="IU56" s="37"/>
      <c r="IV56" s="37"/>
    </row>
    <row r="57" spans="2:256" s="87" customFormat="1" ht="15.75" hidden="1" customHeight="1" x14ac:dyDescent="0.2">
      <c r="B57" s="224"/>
      <c r="C57" s="224"/>
      <c r="D57" s="224"/>
      <c r="E57" s="224"/>
      <c r="F57" s="224"/>
      <c r="G57" s="224"/>
      <c r="H57" s="224"/>
      <c r="I57" s="224"/>
      <c r="J57" s="224"/>
      <c r="K57" s="224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37"/>
      <c r="BN57" s="37"/>
      <c r="BO57" s="37"/>
      <c r="BP57" s="37"/>
      <c r="BQ57" s="37"/>
      <c r="BR57" s="37"/>
      <c r="BS57" s="37"/>
      <c r="BT57" s="37"/>
      <c r="BU57" s="37"/>
      <c r="BV57" s="37"/>
      <c r="BW57" s="37"/>
      <c r="BX57" s="37"/>
      <c r="BY57" s="37"/>
      <c r="BZ57" s="37"/>
      <c r="CA57" s="37"/>
      <c r="CB57" s="37"/>
      <c r="CC57" s="37"/>
      <c r="CD57" s="37"/>
      <c r="CE57" s="37"/>
      <c r="CF57" s="37"/>
      <c r="CG57" s="37"/>
      <c r="CH57" s="37"/>
      <c r="CI57" s="37"/>
      <c r="CJ57" s="37"/>
      <c r="CK57" s="37"/>
      <c r="CL57" s="37"/>
      <c r="CM57" s="37"/>
      <c r="CN57" s="37"/>
      <c r="CO57" s="37"/>
      <c r="CP57" s="37"/>
      <c r="CQ57" s="37"/>
      <c r="CR57" s="37"/>
      <c r="CS57" s="37"/>
      <c r="CT57" s="37"/>
      <c r="CU57" s="37"/>
      <c r="CV57" s="37"/>
      <c r="CW57" s="37"/>
      <c r="CX57" s="37"/>
      <c r="CY57" s="37"/>
      <c r="CZ57" s="37"/>
      <c r="DA57" s="37"/>
      <c r="DB57" s="37"/>
      <c r="DC57" s="37"/>
      <c r="DD57" s="37"/>
      <c r="DE57" s="37"/>
      <c r="DF57" s="37"/>
      <c r="DG57" s="37"/>
      <c r="DH57" s="37"/>
      <c r="DI57" s="37"/>
      <c r="DJ57" s="37"/>
      <c r="DK57" s="37"/>
      <c r="DL57" s="37"/>
      <c r="DM57" s="37"/>
      <c r="DN57" s="37"/>
      <c r="DO57" s="37"/>
      <c r="DP57" s="37"/>
      <c r="DQ57" s="37"/>
      <c r="DR57" s="37"/>
      <c r="DS57" s="37"/>
      <c r="DT57" s="37"/>
      <c r="DU57" s="37"/>
      <c r="DV57" s="37"/>
      <c r="DW57" s="37"/>
      <c r="DX57" s="37"/>
      <c r="DY57" s="37"/>
      <c r="DZ57" s="37"/>
      <c r="EA57" s="37"/>
      <c r="EB57" s="37"/>
      <c r="EC57" s="37"/>
      <c r="ED57" s="37"/>
      <c r="EE57" s="37"/>
      <c r="EF57" s="37"/>
      <c r="EG57" s="37"/>
      <c r="EH57" s="37"/>
      <c r="EI57" s="37"/>
      <c r="EJ57" s="37"/>
      <c r="EK57" s="37"/>
      <c r="EL57" s="37"/>
      <c r="EM57" s="37"/>
      <c r="EN57" s="37"/>
      <c r="EO57" s="37"/>
      <c r="EP57" s="37"/>
      <c r="EQ57" s="37"/>
      <c r="ER57" s="37"/>
      <c r="ES57" s="37"/>
      <c r="ET57" s="37"/>
      <c r="EU57" s="37"/>
      <c r="EV57" s="37"/>
      <c r="EW57" s="37"/>
      <c r="EX57" s="37"/>
      <c r="EY57" s="37"/>
      <c r="EZ57" s="37"/>
      <c r="FA57" s="37"/>
      <c r="FB57" s="37"/>
      <c r="FC57" s="37"/>
      <c r="FD57" s="37"/>
      <c r="FE57" s="37"/>
      <c r="FF57" s="37"/>
      <c r="FG57" s="37"/>
      <c r="FH57" s="37"/>
      <c r="FI57" s="37"/>
      <c r="FJ57" s="37"/>
      <c r="FK57" s="37"/>
      <c r="FL57" s="37"/>
      <c r="FM57" s="37"/>
      <c r="FN57" s="37"/>
      <c r="FO57" s="37"/>
      <c r="FP57" s="37"/>
      <c r="FQ57" s="37"/>
      <c r="FR57" s="37"/>
      <c r="FS57" s="37"/>
      <c r="FT57" s="37"/>
      <c r="FU57" s="37"/>
      <c r="FV57" s="37"/>
      <c r="FW57" s="37"/>
      <c r="FX57" s="37"/>
      <c r="FY57" s="37"/>
      <c r="FZ57" s="37"/>
      <c r="GA57" s="37"/>
      <c r="GB57" s="37"/>
      <c r="GC57" s="37"/>
      <c r="GD57" s="37"/>
      <c r="GE57" s="37"/>
      <c r="GF57" s="37"/>
      <c r="GG57" s="37"/>
      <c r="GH57" s="37"/>
      <c r="GI57" s="37"/>
      <c r="GJ57" s="37"/>
      <c r="GK57" s="37"/>
      <c r="GL57" s="37"/>
      <c r="GM57" s="37"/>
      <c r="GN57" s="37"/>
      <c r="GO57" s="37"/>
      <c r="GP57" s="37"/>
      <c r="GQ57" s="37"/>
      <c r="GR57" s="37"/>
      <c r="GS57" s="37"/>
      <c r="GT57" s="37"/>
      <c r="GU57" s="37"/>
      <c r="GV57" s="37"/>
      <c r="GW57" s="37"/>
      <c r="GX57" s="37"/>
      <c r="GY57" s="37"/>
      <c r="GZ57" s="37"/>
      <c r="HA57" s="37"/>
      <c r="HB57" s="37"/>
      <c r="HC57" s="37"/>
      <c r="HD57" s="37"/>
      <c r="HE57" s="37"/>
      <c r="HF57" s="37"/>
      <c r="HG57" s="37"/>
      <c r="HH57" s="37"/>
      <c r="HI57" s="37"/>
      <c r="HJ57" s="37"/>
      <c r="HK57" s="37"/>
      <c r="HL57" s="37"/>
      <c r="HM57" s="37"/>
      <c r="HN57" s="37"/>
      <c r="HO57" s="37"/>
      <c r="HP57" s="37"/>
      <c r="HQ57" s="37"/>
      <c r="HR57" s="37"/>
      <c r="HS57" s="37"/>
      <c r="HT57" s="37"/>
      <c r="HU57" s="37"/>
      <c r="HV57" s="37"/>
      <c r="HW57" s="37"/>
      <c r="HX57" s="37"/>
      <c r="HY57" s="37"/>
      <c r="HZ57" s="37"/>
      <c r="IA57" s="37"/>
      <c r="IB57" s="37"/>
      <c r="IC57" s="37"/>
      <c r="ID57" s="37"/>
      <c r="IE57" s="37"/>
      <c r="IF57" s="37"/>
      <c r="IG57" s="37"/>
      <c r="IH57" s="37"/>
      <c r="II57" s="37"/>
      <c r="IJ57" s="37"/>
      <c r="IK57" s="37"/>
      <c r="IL57" s="37"/>
      <c r="IM57" s="37"/>
      <c r="IN57" s="37"/>
      <c r="IO57" s="37"/>
      <c r="IP57" s="37"/>
      <c r="IQ57" s="37"/>
      <c r="IR57" s="37"/>
      <c r="IS57" s="37"/>
      <c r="IT57" s="37"/>
      <c r="IU57" s="37"/>
      <c r="IV57" s="37"/>
    </row>
    <row r="58" spans="2:256" s="87" customFormat="1" ht="15.75" hidden="1" customHeight="1" x14ac:dyDescent="0.2">
      <c r="B58" s="241" t="s">
        <v>118</v>
      </c>
      <c r="C58" s="176" t="s">
        <v>119</v>
      </c>
      <c r="D58" s="176" t="s">
        <v>120</v>
      </c>
      <c r="E58" s="176" t="s">
        <v>121</v>
      </c>
      <c r="F58" s="176" t="s">
        <v>122</v>
      </c>
      <c r="G58" s="176" t="s">
        <v>123</v>
      </c>
      <c r="H58" s="177" t="s">
        <v>125</v>
      </c>
      <c r="J58" s="178"/>
      <c r="K58" s="178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37"/>
      <c r="BS58" s="37"/>
      <c r="BT58" s="37"/>
      <c r="BU58" s="37"/>
      <c r="BV58" s="37"/>
      <c r="BW58" s="37"/>
      <c r="BX58" s="37"/>
      <c r="BY58" s="37"/>
      <c r="BZ58" s="37"/>
      <c r="CA58" s="37"/>
      <c r="CB58" s="37"/>
      <c r="CC58" s="37"/>
      <c r="CD58" s="37"/>
      <c r="CE58" s="37"/>
      <c r="CF58" s="37"/>
      <c r="CG58" s="37"/>
      <c r="CH58" s="37"/>
      <c r="CI58" s="37"/>
      <c r="CJ58" s="37"/>
      <c r="CK58" s="37"/>
      <c r="CL58" s="37"/>
      <c r="CM58" s="37"/>
      <c r="CN58" s="37"/>
      <c r="CO58" s="37"/>
      <c r="CP58" s="37"/>
      <c r="CQ58" s="37"/>
      <c r="CR58" s="37"/>
      <c r="CS58" s="37"/>
      <c r="CT58" s="37"/>
      <c r="CU58" s="37"/>
      <c r="CV58" s="37"/>
      <c r="CW58" s="37"/>
      <c r="CX58" s="37"/>
      <c r="CY58" s="37"/>
      <c r="CZ58" s="37"/>
      <c r="DA58" s="37"/>
      <c r="DB58" s="37"/>
      <c r="DC58" s="37"/>
      <c r="DD58" s="37"/>
      <c r="DE58" s="37"/>
      <c r="DF58" s="37"/>
      <c r="DG58" s="37"/>
      <c r="DH58" s="37"/>
      <c r="DI58" s="37"/>
      <c r="DJ58" s="37"/>
      <c r="DK58" s="37"/>
      <c r="DL58" s="37"/>
      <c r="DM58" s="37"/>
      <c r="DN58" s="37"/>
      <c r="DO58" s="37"/>
      <c r="DP58" s="37"/>
      <c r="DQ58" s="37"/>
      <c r="DR58" s="37"/>
      <c r="DS58" s="37"/>
      <c r="DT58" s="37"/>
      <c r="DU58" s="37"/>
      <c r="DV58" s="37"/>
      <c r="DW58" s="37"/>
      <c r="DX58" s="37"/>
      <c r="DY58" s="37"/>
      <c r="DZ58" s="37"/>
      <c r="EA58" s="37"/>
      <c r="EB58" s="37"/>
      <c r="EC58" s="37"/>
      <c r="ED58" s="37"/>
      <c r="EE58" s="37"/>
      <c r="EF58" s="37"/>
      <c r="EG58" s="37"/>
      <c r="EH58" s="37"/>
      <c r="EI58" s="37"/>
      <c r="EJ58" s="37"/>
      <c r="EK58" s="37"/>
      <c r="EL58" s="37"/>
      <c r="EM58" s="37"/>
      <c r="EN58" s="37"/>
      <c r="EO58" s="37"/>
      <c r="EP58" s="37"/>
      <c r="EQ58" s="37"/>
      <c r="ER58" s="37"/>
      <c r="ES58" s="37"/>
      <c r="ET58" s="37"/>
      <c r="EU58" s="37"/>
      <c r="EV58" s="37"/>
      <c r="EW58" s="37"/>
      <c r="EX58" s="37"/>
      <c r="EY58" s="37"/>
      <c r="EZ58" s="37"/>
      <c r="FA58" s="37"/>
      <c r="FB58" s="37"/>
      <c r="FC58" s="37"/>
      <c r="FD58" s="37"/>
      <c r="FE58" s="37"/>
      <c r="FF58" s="37"/>
      <c r="FG58" s="37"/>
      <c r="FH58" s="37"/>
      <c r="FI58" s="37"/>
      <c r="FJ58" s="37"/>
      <c r="FK58" s="37"/>
      <c r="FL58" s="37"/>
      <c r="FM58" s="37"/>
      <c r="FN58" s="37"/>
      <c r="FO58" s="37"/>
      <c r="FP58" s="37"/>
      <c r="FQ58" s="37"/>
      <c r="FR58" s="37"/>
      <c r="FS58" s="37"/>
      <c r="FT58" s="37"/>
      <c r="FU58" s="37"/>
      <c r="FV58" s="37"/>
      <c r="FW58" s="37"/>
      <c r="FX58" s="37"/>
      <c r="FY58" s="37"/>
      <c r="FZ58" s="37"/>
      <c r="GA58" s="37"/>
      <c r="GB58" s="37"/>
      <c r="GC58" s="37"/>
      <c r="GD58" s="37"/>
      <c r="GE58" s="37"/>
      <c r="GF58" s="37"/>
      <c r="GG58" s="37"/>
      <c r="GH58" s="37"/>
      <c r="GI58" s="37"/>
      <c r="GJ58" s="37"/>
      <c r="GK58" s="37"/>
      <c r="GL58" s="37"/>
      <c r="GM58" s="37"/>
      <c r="GN58" s="37"/>
      <c r="GO58" s="37"/>
      <c r="GP58" s="37"/>
      <c r="GQ58" s="37"/>
      <c r="GR58" s="37"/>
      <c r="GS58" s="37"/>
      <c r="GT58" s="37"/>
      <c r="GU58" s="37"/>
      <c r="GV58" s="37"/>
      <c r="GW58" s="37"/>
      <c r="GX58" s="37"/>
      <c r="GY58" s="37"/>
      <c r="GZ58" s="37"/>
      <c r="HA58" s="37"/>
      <c r="HB58" s="37"/>
      <c r="HC58" s="37"/>
      <c r="HD58" s="37"/>
      <c r="HE58" s="37"/>
      <c r="HF58" s="37"/>
      <c r="HG58" s="37"/>
      <c r="HH58" s="37"/>
      <c r="HI58" s="37"/>
      <c r="HJ58" s="37"/>
      <c r="HK58" s="37"/>
      <c r="HL58" s="37"/>
      <c r="HM58" s="37"/>
      <c r="HN58" s="37"/>
      <c r="HO58" s="37"/>
      <c r="HP58" s="37"/>
      <c r="HQ58" s="37"/>
      <c r="HR58" s="37"/>
      <c r="HS58" s="37"/>
      <c r="HT58" s="37"/>
      <c r="HU58" s="37"/>
      <c r="HV58" s="37"/>
      <c r="HW58" s="37"/>
      <c r="HX58" s="37"/>
      <c r="HY58" s="37"/>
      <c r="HZ58" s="37"/>
      <c r="IA58" s="37"/>
      <c r="IB58" s="37"/>
      <c r="IC58" s="37"/>
      <c r="ID58" s="37"/>
      <c r="IE58" s="37"/>
      <c r="IF58" s="37"/>
      <c r="IG58" s="37"/>
      <c r="IH58" s="37"/>
      <c r="II58" s="37"/>
      <c r="IJ58" s="37"/>
      <c r="IK58" s="37"/>
      <c r="IL58" s="37"/>
      <c r="IM58" s="37"/>
      <c r="IN58" s="37"/>
      <c r="IO58" s="37"/>
      <c r="IP58" s="37"/>
      <c r="IQ58" s="37"/>
      <c r="IR58" s="37"/>
      <c r="IS58" s="37"/>
      <c r="IT58" s="37"/>
      <c r="IU58" s="37"/>
      <c r="IV58" s="37"/>
    </row>
    <row r="59" spans="2:256" s="87" customFormat="1" ht="15.75" hidden="1" customHeight="1" x14ac:dyDescent="0.2">
      <c r="B59" s="224"/>
      <c r="C59" s="224"/>
      <c r="D59" s="224"/>
      <c r="E59" s="224"/>
      <c r="F59" s="224"/>
      <c r="G59" s="224"/>
      <c r="H59" s="224"/>
      <c r="I59" s="224"/>
      <c r="J59" s="224"/>
      <c r="K59" s="224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7"/>
      <c r="BU59" s="37"/>
      <c r="BV59" s="37"/>
      <c r="BW59" s="37"/>
      <c r="BX59" s="37"/>
      <c r="BY59" s="37"/>
      <c r="BZ59" s="37"/>
      <c r="CA59" s="37"/>
      <c r="CB59" s="37"/>
      <c r="CC59" s="37"/>
      <c r="CD59" s="37"/>
      <c r="CE59" s="37"/>
      <c r="CF59" s="37"/>
      <c r="CG59" s="37"/>
      <c r="CH59" s="37"/>
      <c r="CI59" s="37"/>
      <c r="CJ59" s="37"/>
      <c r="CK59" s="37"/>
      <c r="CL59" s="37"/>
      <c r="CM59" s="37"/>
      <c r="CN59" s="37"/>
      <c r="CO59" s="37"/>
      <c r="CP59" s="37"/>
      <c r="CQ59" s="37"/>
      <c r="CR59" s="37"/>
      <c r="CS59" s="37"/>
      <c r="CT59" s="37"/>
      <c r="CU59" s="37"/>
      <c r="CV59" s="37"/>
      <c r="CW59" s="37"/>
      <c r="CX59" s="37"/>
      <c r="CY59" s="37"/>
      <c r="CZ59" s="37"/>
      <c r="DA59" s="37"/>
      <c r="DB59" s="37"/>
      <c r="DC59" s="37"/>
      <c r="DD59" s="37"/>
      <c r="DE59" s="37"/>
      <c r="DF59" s="37"/>
      <c r="DG59" s="37"/>
      <c r="DH59" s="37"/>
      <c r="DI59" s="37"/>
      <c r="DJ59" s="37"/>
      <c r="DK59" s="37"/>
      <c r="DL59" s="37"/>
      <c r="DM59" s="37"/>
      <c r="DN59" s="37"/>
      <c r="DO59" s="37"/>
      <c r="DP59" s="37"/>
      <c r="DQ59" s="37"/>
      <c r="DR59" s="37"/>
      <c r="DS59" s="37"/>
      <c r="DT59" s="37"/>
      <c r="DU59" s="37"/>
      <c r="DV59" s="37"/>
      <c r="DW59" s="37"/>
      <c r="DX59" s="37"/>
      <c r="DY59" s="37"/>
      <c r="DZ59" s="37"/>
      <c r="EA59" s="37"/>
      <c r="EB59" s="37"/>
      <c r="EC59" s="37"/>
      <c r="ED59" s="37"/>
      <c r="EE59" s="37"/>
      <c r="EF59" s="37"/>
      <c r="EG59" s="37"/>
      <c r="EH59" s="37"/>
      <c r="EI59" s="37"/>
      <c r="EJ59" s="37"/>
      <c r="EK59" s="37"/>
      <c r="EL59" s="37"/>
      <c r="EM59" s="37"/>
      <c r="EN59" s="37"/>
      <c r="EO59" s="37"/>
      <c r="EP59" s="37"/>
      <c r="EQ59" s="37"/>
      <c r="ER59" s="37"/>
      <c r="ES59" s="37"/>
      <c r="ET59" s="37"/>
      <c r="EU59" s="37"/>
      <c r="EV59" s="37"/>
      <c r="EW59" s="37"/>
      <c r="EX59" s="37"/>
      <c r="EY59" s="37"/>
      <c r="EZ59" s="37"/>
      <c r="FA59" s="37"/>
      <c r="FB59" s="37"/>
      <c r="FC59" s="37"/>
      <c r="FD59" s="37"/>
      <c r="FE59" s="37"/>
      <c r="FF59" s="37"/>
      <c r="FG59" s="37"/>
      <c r="FH59" s="37"/>
      <c r="FI59" s="37"/>
      <c r="FJ59" s="37"/>
      <c r="FK59" s="37"/>
      <c r="FL59" s="37"/>
      <c r="FM59" s="37"/>
      <c r="FN59" s="37"/>
      <c r="FO59" s="37"/>
      <c r="FP59" s="37"/>
      <c r="FQ59" s="37"/>
      <c r="FR59" s="37"/>
      <c r="FS59" s="37"/>
      <c r="FT59" s="37"/>
      <c r="FU59" s="37"/>
      <c r="FV59" s="37"/>
      <c r="FW59" s="37"/>
      <c r="FX59" s="37"/>
      <c r="FY59" s="37"/>
      <c r="FZ59" s="37"/>
      <c r="GA59" s="37"/>
      <c r="GB59" s="37"/>
      <c r="GC59" s="37"/>
      <c r="GD59" s="37"/>
      <c r="GE59" s="37"/>
      <c r="GF59" s="37"/>
      <c r="GG59" s="37"/>
      <c r="GH59" s="37"/>
      <c r="GI59" s="37"/>
      <c r="GJ59" s="37"/>
      <c r="GK59" s="37"/>
      <c r="GL59" s="37"/>
      <c r="GM59" s="37"/>
      <c r="GN59" s="37"/>
      <c r="GO59" s="37"/>
      <c r="GP59" s="37"/>
      <c r="GQ59" s="37"/>
      <c r="GR59" s="37"/>
      <c r="GS59" s="37"/>
      <c r="GT59" s="37"/>
      <c r="GU59" s="37"/>
      <c r="GV59" s="37"/>
      <c r="GW59" s="37"/>
      <c r="GX59" s="37"/>
      <c r="GY59" s="37"/>
      <c r="GZ59" s="37"/>
      <c r="HA59" s="37"/>
      <c r="HB59" s="37"/>
      <c r="HC59" s="37"/>
      <c r="HD59" s="37"/>
      <c r="HE59" s="37"/>
      <c r="HF59" s="37"/>
      <c r="HG59" s="37"/>
      <c r="HH59" s="37"/>
      <c r="HI59" s="37"/>
      <c r="HJ59" s="37"/>
      <c r="HK59" s="37"/>
      <c r="HL59" s="37"/>
      <c r="HM59" s="37"/>
      <c r="HN59" s="37"/>
      <c r="HO59" s="37"/>
      <c r="HP59" s="37"/>
      <c r="HQ59" s="37"/>
      <c r="HR59" s="37"/>
      <c r="HS59" s="37"/>
      <c r="HT59" s="37"/>
      <c r="HU59" s="37"/>
      <c r="HV59" s="37"/>
      <c r="HW59" s="37"/>
      <c r="HX59" s="37"/>
      <c r="HY59" s="37"/>
      <c r="HZ59" s="37"/>
      <c r="IA59" s="37"/>
      <c r="IB59" s="37"/>
      <c r="IC59" s="37"/>
      <c r="ID59" s="37"/>
      <c r="IE59" s="37"/>
      <c r="IF59" s="37"/>
      <c r="IG59" s="37"/>
      <c r="IH59" s="37"/>
      <c r="II59" s="37"/>
      <c r="IJ59" s="37"/>
      <c r="IK59" s="37"/>
      <c r="IL59" s="37"/>
      <c r="IM59" s="37"/>
      <c r="IN59" s="37"/>
      <c r="IO59" s="37"/>
      <c r="IP59" s="37"/>
      <c r="IQ59" s="37"/>
      <c r="IR59" s="37"/>
      <c r="IS59" s="37"/>
      <c r="IT59" s="37"/>
      <c r="IU59" s="37"/>
      <c r="IV59" s="37"/>
    </row>
    <row r="60" spans="2:256" s="87" customFormat="1" ht="15.75" hidden="1" customHeight="1" x14ac:dyDescent="0.2">
      <c r="B60" s="224"/>
      <c r="C60" s="224"/>
      <c r="D60" s="224"/>
      <c r="E60" s="224"/>
      <c r="F60" s="224"/>
      <c r="G60" s="224"/>
      <c r="H60" s="224"/>
      <c r="I60" s="224"/>
      <c r="J60" s="224"/>
      <c r="K60" s="224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37"/>
      <c r="BU60" s="37"/>
      <c r="BV60" s="37"/>
      <c r="BW60" s="37"/>
      <c r="BX60" s="37"/>
      <c r="BY60" s="37"/>
      <c r="BZ60" s="37"/>
      <c r="CA60" s="37"/>
      <c r="CB60" s="37"/>
      <c r="CC60" s="37"/>
      <c r="CD60" s="37"/>
      <c r="CE60" s="37"/>
      <c r="CF60" s="37"/>
      <c r="CG60" s="37"/>
      <c r="CH60" s="37"/>
      <c r="CI60" s="37"/>
      <c r="CJ60" s="37"/>
      <c r="CK60" s="37"/>
      <c r="CL60" s="37"/>
      <c r="CM60" s="37"/>
      <c r="CN60" s="37"/>
      <c r="CO60" s="37"/>
      <c r="CP60" s="37"/>
      <c r="CQ60" s="37"/>
      <c r="CR60" s="37"/>
      <c r="CS60" s="37"/>
      <c r="CT60" s="37"/>
      <c r="CU60" s="37"/>
      <c r="CV60" s="37"/>
      <c r="CW60" s="37"/>
      <c r="CX60" s="37"/>
      <c r="CY60" s="37"/>
      <c r="CZ60" s="37"/>
      <c r="DA60" s="37"/>
      <c r="DB60" s="37"/>
      <c r="DC60" s="37"/>
      <c r="DD60" s="37"/>
      <c r="DE60" s="37"/>
      <c r="DF60" s="37"/>
      <c r="DG60" s="37"/>
      <c r="DH60" s="37"/>
      <c r="DI60" s="37"/>
      <c r="DJ60" s="37"/>
      <c r="DK60" s="37"/>
      <c r="DL60" s="37"/>
      <c r="DM60" s="37"/>
      <c r="DN60" s="37"/>
      <c r="DO60" s="37"/>
      <c r="DP60" s="37"/>
      <c r="DQ60" s="37"/>
      <c r="DR60" s="37"/>
      <c r="DS60" s="37"/>
      <c r="DT60" s="37"/>
      <c r="DU60" s="37"/>
      <c r="DV60" s="37"/>
      <c r="DW60" s="37"/>
      <c r="DX60" s="37"/>
      <c r="DY60" s="37"/>
      <c r="DZ60" s="37"/>
      <c r="EA60" s="37"/>
      <c r="EB60" s="37"/>
      <c r="EC60" s="37"/>
      <c r="ED60" s="37"/>
      <c r="EE60" s="37"/>
      <c r="EF60" s="37"/>
      <c r="EG60" s="37"/>
      <c r="EH60" s="37"/>
      <c r="EI60" s="37"/>
      <c r="EJ60" s="37"/>
      <c r="EK60" s="37"/>
      <c r="EL60" s="37"/>
      <c r="EM60" s="37"/>
      <c r="EN60" s="37"/>
      <c r="EO60" s="37"/>
      <c r="EP60" s="37"/>
      <c r="EQ60" s="37"/>
      <c r="ER60" s="37"/>
      <c r="ES60" s="37"/>
      <c r="ET60" s="37"/>
      <c r="EU60" s="37"/>
      <c r="EV60" s="37"/>
      <c r="EW60" s="37"/>
      <c r="EX60" s="37"/>
      <c r="EY60" s="37"/>
      <c r="EZ60" s="37"/>
      <c r="FA60" s="37"/>
      <c r="FB60" s="37"/>
      <c r="FC60" s="37"/>
      <c r="FD60" s="37"/>
      <c r="FE60" s="37"/>
      <c r="FF60" s="37"/>
      <c r="FG60" s="37"/>
      <c r="FH60" s="37"/>
      <c r="FI60" s="37"/>
      <c r="FJ60" s="37"/>
      <c r="FK60" s="37"/>
      <c r="FL60" s="37"/>
      <c r="FM60" s="37"/>
      <c r="FN60" s="37"/>
      <c r="FO60" s="37"/>
      <c r="FP60" s="37"/>
      <c r="FQ60" s="37"/>
      <c r="FR60" s="37"/>
      <c r="FS60" s="37"/>
      <c r="FT60" s="37"/>
      <c r="FU60" s="37"/>
      <c r="FV60" s="37"/>
      <c r="FW60" s="37"/>
      <c r="FX60" s="37"/>
      <c r="FY60" s="37"/>
      <c r="FZ60" s="37"/>
      <c r="GA60" s="37"/>
      <c r="GB60" s="37"/>
      <c r="GC60" s="37"/>
      <c r="GD60" s="37"/>
      <c r="GE60" s="37"/>
      <c r="GF60" s="37"/>
      <c r="GG60" s="37"/>
      <c r="GH60" s="37"/>
      <c r="GI60" s="37"/>
      <c r="GJ60" s="37"/>
      <c r="GK60" s="37"/>
      <c r="GL60" s="37"/>
      <c r="GM60" s="37"/>
      <c r="GN60" s="37"/>
      <c r="GO60" s="37"/>
      <c r="GP60" s="37"/>
      <c r="GQ60" s="37"/>
      <c r="GR60" s="37"/>
      <c r="GS60" s="37"/>
      <c r="GT60" s="37"/>
      <c r="GU60" s="37"/>
      <c r="GV60" s="37"/>
      <c r="GW60" s="37"/>
      <c r="GX60" s="37"/>
      <c r="GY60" s="37"/>
      <c r="GZ60" s="37"/>
      <c r="HA60" s="37"/>
      <c r="HB60" s="37"/>
      <c r="HC60" s="37"/>
      <c r="HD60" s="37"/>
      <c r="HE60" s="37"/>
      <c r="HF60" s="37"/>
      <c r="HG60" s="37"/>
      <c r="HH60" s="37"/>
      <c r="HI60" s="37"/>
      <c r="HJ60" s="37"/>
      <c r="HK60" s="37"/>
      <c r="HL60" s="37"/>
      <c r="HM60" s="37"/>
      <c r="HN60" s="37"/>
      <c r="HO60" s="37"/>
      <c r="HP60" s="37"/>
      <c r="HQ60" s="37"/>
      <c r="HR60" s="37"/>
      <c r="HS60" s="37"/>
      <c r="HT60" s="37"/>
      <c r="HU60" s="37"/>
      <c r="HV60" s="37"/>
      <c r="HW60" s="37"/>
      <c r="HX60" s="37"/>
      <c r="HY60" s="37"/>
      <c r="HZ60" s="37"/>
      <c r="IA60" s="37"/>
      <c r="IB60" s="37"/>
      <c r="IC60" s="37"/>
      <c r="ID60" s="37"/>
      <c r="IE60" s="37"/>
      <c r="IF60" s="37"/>
      <c r="IG60" s="37"/>
      <c r="IH60" s="37"/>
      <c r="II60" s="37"/>
      <c r="IJ60" s="37"/>
      <c r="IK60" s="37"/>
      <c r="IL60" s="37"/>
      <c r="IM60" s="37"/>
      <c r="IN60" s="37"/>
      <c r="IO60" s="37"/>
      <c r="IP60" s="37"/>
      <c r="IQ60" s="37"/>
      <c r="IR60" s="37"/>
      <c r="IS60" s="37"/>
      <c r="IT60" s="37"/>
      <c r="IU60" s="37"/>
      <c r="IV60" s="37"/>
    </row>
    <row r="61" spans="2:256" s="87" customFormat="1" ht="15.75" hidden="1" customHeight="1" x14ac:dyDescent="0.2">
      <c r="B61" s="224"/>
      <c r="C61" s="224"/>
      <c r="D61" s="224"/>
      <c r="E61" s="224"/>
      <c r="F61" s="224"/>
      <c r="G61" s="224"/>
      <c r="H61" s="224"/>
      <c r="I61" s="224"/>
      <c r="J61" s="224"/>
      <c r="K61" s="224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37"/>
      <c r="BS61" s="37"/>
      <c r="BT61" s="37"/>
      <c r="BU61" s="37"/>
      <c r="BV61" s="37"/>
      <c r="BW61" s="37"/>
      <c r="BX61" s="37"/>
      <c r="BY61" s="37"/>
      <c r="BZ61" s="37"/>
      <c r="CA61" s="37"/>
      <c r="CB61" s="37"/>
      <c r="CC61" s="37"/>
      <c r="CD61" s="37"/>
      <c r="CE61" s="37"/>
      <c r="CF61" s="37"/>
      <c r="CG61" s="37"/>
      <c r="CH61" s="37"/>
      <c r="CI61" s="37"/>
      <c r="CJ61" s="37"/>
      <c r="CK61" s="37"/>
      <c r="CL61" s="37"/>
      <c r="CM61" s="37"/>
      <c r="CN61" s="37"/>
      <c r="CO61" s="37"/>
      <c r="CP61" s="37"/>
      <c r="CQ61" s="37"/>
      <c r="CR61" s="37"/>
      <c r="CS61" s="37"/>
      <c r="CT61" s="37"/>
      <c r="CU61" s="37"/>
      <c r="CV61" s="37"/>
      <c r="CW61" s="37"/>
      <c r="CX61" s="37"/>
      <c r="CY61" s="37"/>
      <c r="CZ61" s="37"/>
      <c r="DA61" s="37"/>
      <c r="DB61" s="37"/>
      <c r="DC61" s="37"/>
      <c r="DD61" s="37"/>
      <c r="DE61" s="37"/>
      <c r="DF61" s="37"/>
      <c r="DG61" s="37"/>
      <c r="DH61" s="37"/>
      <c r="DI61" s="37"/>
      <c r="DJ61" s="37"/>
      <c r="DK61" s="37"/>
      <c r="DL61" s="37"/>
      <c r="DM61" s="37"/>
      <c r="DN61" s="37"/>
      <c r="DO61" s="37"/>
      <c r="DP61" s="37"/>
      <c r="DQ61" s="37"/>
      <c r="DR61" s="37"/>
      <c r="DS61" s="37"/>
      <c r="DT61" s="37"/>
      <c r="DU61" s="37"/>
      <c r="DV61" s="37"/>
      <c r="DW61" s="37"/>
      <c r="DX61" s="37"/>
      <c r="DY61" s="37"/>
      <c r="DZ61" s="37"/>
      <c r="EA61" s="37"/>
      <c r="EB61" s="37"/>
      <c r="EC61" s="37"/>
      <c r="ED61" s="37"/>
      <c r="EE61" s="37"/>
      <c r="EF61" s="37"/>
      <c r="EG61" s="37"/>
      <c r="EH61" s="37"/>
      <c r="EI61" s="37"/>
      <c r="EJ61" s="37"/>
      <c r="EK61" s="37"/>
      <c r="EL61" s="37"/>
      <c r="EM61" s="37"/>
      <c r="EN61" s="37"/>
      <c r="EO61" s="37"/>
      <c r="EP61" s="37"/>
      <c r="EQ61" s="37"/>
      <c r="ER61" s="37"/>
      <c r="ES61" s="37"/>
      <c r="ET61" s="37"/>
      <c r="EU61" s="37"/>
      <c r="EV61" s="37"/>
      <c r="EW61" s="37"/>
      <c r="EX61" s="37"/>
      <c r="EY61" s="37"/>
      <c r="EZ61" s="37"/>
      <c r="FA61" s="37"/>
      <c r="FB61" s="37"/>
      <c r="FC61" s="37"/>
      <c r="FD61" s="37"/>
      <c r="FE61" s="37"/>
      <c r="FF61" s="37"/>
      <c r="FG61" s="37"/>
      <c r="FH61" s="37"/>
      <c r="FI61" s="37"/>
      <c r="FJ61" s="37"/>
      <c r="FK61" s="37"/>
      <c r="FL61" s="37"/>
      <c r="FM61" s="37"/>
      <c r="FN61" s="37"/>
      <c r="FO61" s="37"/>
      <c r="FP61" s="37"/>
      <c r="FQ61" s="37"/>
      <c r="FR61" s="37"/>
      <c r="FS61" s="37"/>
      <c r="FT61" s="37"/>
      <c r="FU61" s="37"/>
      <c r="FV61" s="37"/>
      <c r="FW61" s="37"/>
      <c r="FX61" s="37"/>
      <c r="FY61" s="37"/>
      <c r="FZ61" s="37"/>
      <c r="GA61" s="37"/>
      <c r="GB61" s="37"/>
      <c r="GC61" s="37"/>
      <c r="GD61" s="37"/>
      <c r="GE61" s="37"/>
      <c r="GF61" s="37"/>
      <c r="GG61" s="37"/>
      <c r="GH61" s="37"/>
      <c r="GI61" s="37"/>
      <c r="GJ61" s="37"/>
      <c r="GK61" s="37"/>
      <c r="GL61" s="37"/>
      <c r="GM61" s="37"/>
      <c r="GN61" s="37"/>
      <c r="GO61" s="37"/>
      <c r="GP61" s="37"/>
      <c r="GQ61" s="37"/>
      <c r="GR61" s="37"/>
      <c r="GS61" s="37"/>
      <c r="GT61" s="37"/>
      <c r="GU61" s="37"/>
      <c r="GV61" s="37"/>
      <c r="GW61" s="37"/>
      <c r="GX61" s="37"/>
      <c r="GY61" s="37"/>
      <c r="GZ61" s="37"/>
      <c r="HA61" s="37"/>
      <c r="HB61" s="37"/>
      <c r="HC61" s="37"/>
      <c r="HD61" s="37"/>
      <c r="HE61" s="37"/>
      <c r="HF61" s="37"/>
      <c r="HG61" s="37"/>
      <c r="HH61" s="37"/>
      <c r="HI61" s="37"/>
      <c r="HJ61" s="37"/>
      <c r="HK61" s="37"/>
      <c r="HL61" s="37"/>
      <c r="HM61" s="37"/>
      <c r="HN61" s="37"/>
      <c r="HO61" s="37"/>
      <c r="HP61" s="37"/>
      <c r="HQ61" s="37"/>
      <c r="HR61" s="37"/>
      <c r="HS61" s="37"/>
      <c r="HT61" s="37"/>
      <c r="HU61" s="37"/>
      <c r="HV61" s="37"/>
      <c r="HW61" s="37"/>
      <c r="HX61" s="37"/>
      <c r="HY61" s="37"/>
      <c r="HZ61" s="37"/>
      <c r="IA61" s="37"/>
      <c r="IB61" s="37"/>
      <c r="IC61" s="37"/>
      <c r="ID61" s="37"/>
      <c r="IE61" s="37"/>
      <c r="IF61" s="37"/>
      <c r="IG61" s="37"/>
      <c r="IH61" s="37"/>
      <c r="II61" s="37"/>
      <c r="IJ61" s="37"/>
      <c r="IK61" s="37"/>
      <c r="IL61" s="37"/>
      <c r="IM61" s="37"/>
      <c r="IN61" s="37"/>
      <c r="IO61" s="37"/>
      <c r="IP61" s="37"/>
      <c r="IQ61" s="37"/>
      <c r="IR61" s="37"/>
      <c r="IS61" s="37"/>
      <c r="IT61" s="37"/>
      <c r="IU61" s="37"/>
      <c r="IV61" s="37"/>
    </row>
    <row r="62" spans="2:256" s="87" customFormat="1" ht="15.75" hidden="1" customHeight="1" x14ac:dyDescent="0.2">
      <c r="B62" s="224"/>
      <c r="C62" s="224"/>
      <c r="D62" s="224"/>
      <c r="E62" s="224"/>
      <c r="F62" s="224"/>
      <c r="G62" s="224"/>
      <c r="H62" s="224"/>
      <c r="I62" s="224"/>
      <c r="J62" s="224"/>
      <c r="K62" s="224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7"/>
      <c r="BS62" s="37"/>
      <c r="BT62" s="37"/>
      <c r="BU62" s="37"/>
      <c r="BV62" s="37"/>
      <c r="BW62" s="37"/>
      <c r="BX62" s="37"/>
      <c r="BY62" s="37"/>
      <c r="BZ62" s="37"/>
      <c r="CA62" s="37"/>
      <c r="CB62" s="37"/>
      <c r="CC62" s="37"/>
      <c r="CD62" s="37"/>
      <c r="CE62" s="37"/>
      <c r="CF62" s="37"/>
      <c r="CG62" s="37"/>
      <c r="CH62" s="37"/>
      <c r="CI62" s="37"/>
      <c r="CJ62" s="37"/>
      <c r="CK62" s="37"/>
      <c r="CL62" s="37"/>
      <c r="CM62" s="37"/>
      <c r="CN62" s="37"/>
      <c r="CO62" s="37"/>
      <c r="CP62" s="37"/>
      <c r="CQ62" s="37"/>
      <c r="CR62" s="37"/>
      <c r="CS62" s="37"/>
      <c r="CT62" s="37"/>
      <c r="CU62" s="37"/>
      <c r="CV62" s="37"/>
      <c r="CW62" s="37"/>
      <c r="CX62" s="37"/>
      <c r="CY62" s="37"/>
      <c r="CZ62" s="37"/>
      <c r="DA62" s="37"/>
      <c r="DB62" s="37"/>
      <c r="DC62" s="37"/>
      <c r="DD62" s="37"/>
      <c r="DE62" s="37"/>
      <c r="DF62" s="37"/>
      <c r="DG62" s="37"/>
      <c r="DH62" s="37"/>
      <c r="DI62" s="37"/>
      <c r="DJ62" s="37"/>
      <c r="DK62" s="37"/>
      <c r="DL62" s="37"/>
      <c r="DM62" s="37"/>
      <c r="DN62" s="37"/>
      <c r="DO62" s="37"/>
      <c r="DP62" s="37"/>
      <c r="DQ62" s="37"/>
      <c r="DR62" s="37"/>
      <c r="DS62" s="37"/>
      <c r="DT62" s="37"/>
      <c r="DU62" s="37"/>
      <c r="DV62" s="37"/>
      <c r="DW62" s="37"/>
      <c r="DX62" s="37"/>
      <c r="DY62" s="37"/>
      <c r="DZ62" s="37"/>
      <c r="EA62" s="37"/>
      <c r="EB62" s="37"/>
      <c r="EC62" s="37"/>
      <c r="ED62" s="37"/>
      <c r="EE62" s="37"/>
      <c r="EF62" s="37"/>
      <c r="EG62" s="37"/>
      <c r="EH62" s="37"/>
      <c r="EI62" s="37"/>
      <c r="EJ62" s="37"/>
      <c r="EK62" s="37"/>
      <c r="EL62" s="37"/>
      <c r="EM62" s="37"/>
      <c r="EN62" s="37"/>
      <c r="EO62" s="37"/>
      <c r="EP62" s="37"/>
      <c r="EQ62" s="37"/>
      <c r="ER62" s="37"/>
      <c r="ES62" s="37"/>
      <c r="ET62" s="37"/>
      <c r="EU62" s="37"/>
      <c r="EV62" s="37"/>
      <c r="EW62" s="37"/>
      <c r="EX62" s="37"/>
      <c r="EY62" s="37"/>
      <c r="EZ62" s="37"/>
      <c r="FA62" s="37"/>
      <c r="FB62" s="37"/>
      <c r="FC62" s="37"/>
      <c r="FD62" s="37"/>
      <c r="FE62" s="37"/>
      <c r="FF62" s="37"/>
      <c r="FG62" s="37"/>
      <c r="FH62" s="37"/>
      <c r="FI62" s="37"/>
      <c r="FJ62" s="37"/>
      <c r="FK62" s="37"/>
      <c r="FL62" s="37"/>
      <c r="FM62" s="37"/>
      <c r="FN62" s="37"/>
      <c r="FO62" s="37"/>
      <c r="FP62" s="37"/>
      <c r="FQ62" s="37"/>
      <c r="FR62" s="37"/>
      <c r="FS62" s="37"/>
      <c r="FT62" s="37"/>
      <c r="FU62" s="37"/>
      <c r="FV62" s="37"/>
      <c r="FW62" s="37"/>
      <c r="FX62" s="37"/>
      <c r="FY62" s="37"/>
      <c r="FZ62" s="37"/>
      <c r="GA62" s="37"/>
      <c r="GB62" s="37"/>
      <c r="GC62" s="37"/>
      <c r="GD62" s="37"/>
      <c r="GE62" s="37"/>
      <c r="GF62" s="37"/>
      <c r="GG62" s="37"/>
      <c r="GH62" s="37"/>
      <c r="GI62" s="37"/>
      <c r="GJ62" s="37"/>
      <c r="GK62" s="37"/>
      <c r="GL62" s="37"/>
      <c r="GM62" s="37"/>
      <c r="GN62" s="37"/>
      <c r="GO62" s="37"/>
      <c r="GP62" s="37"/>
      <c r="GQ62" s="37"/>
      <c r="GR62" s="37"/>
      <c r="GS62" s="37"/>
      <c r="GT62" s="37"/>
      <c r="GU62" s="37"/>
      <c r="GV62" s="37"/>
      <c r="GW62" s="37"/>
      <c r="GX62" s="37"/>
      <c r="GY62" s="37"/>
      <c r="GZ62" s="37"/>
      <c r="HA62" s="37"/>
      <c r="HB62" s="37"/>
      <c r="HC62" s="37"/>
      <c r="HD62" s="37"/>
      <c r="HE62" s="37"/>
      <c r="HF62" s="37"/>
      <c r="HG62" s="37"/>
      <c r="HH62" s="37"/>
      <c r="HI62" s="37"/>
      <c r="HJ62" s="37"/>
      <c r="HK62" s="37"/>
      <c r="HL62" s="37"/>
      <c r="HM62" s="37"/>
      <c r="HN62" s="37"/>
      <c r="HO62" s="37"/>
      <c r="HP62" s="37"/>
      <c r="HQ62" s="37"/>
      <c r="HR62" s="37"/>
      <c r="HS62" s="37"/>
      <c r="HT62" s="37"/>
      <c r="HU62" s="37"/>
      <c r="HV62" s="37"/>
      <c r="HW62" s="37"/>
      <c r="HX62" s="37"/>
      <c r="HY62" s="37"/>
      <c r="HZ62" s="37"/>
      <c r="IA62" s="37"/>
      <c r="IB62" s="37"/>
      <c r="IC62" s="37"/>
      <c r="ID62" s="37"/>
      <c r="IE62" s="37"/>
      <c r="IF62" s="37"/>
      <c r="IG62" s="37"/>
      <c r="IH62" s="37"/>
      <c r="II62" s="37"/>
      <c r="IJ62" s="37"/>
      <c r="IK62" s="37"/>
      <c r="IL62" s="37"/>
      <c r="IM62" s="37"/>
      <c r="IN62" s="37"/>
      <c r="IO62" s="37"/>
      <c r="IP62" s="37"/>
      <c r="IQ62" s="37"/>
      <c r="IR62" s="37"/>
      <c r="IS62" s="37"/>
      <c r="IT62" s="37"/>
      <c r="IU62" s="37"/>
      <c r="IV62" s="37"/>
    </row>
    <row r="63" spans="2:256" s="87" customFormat="1" ht="15.75" hidden="1" customHeight="1" x14ac:dyDescent="0.2">
      <c r="B63" s="224"/>
      <c r="C63" s="224"/>
      <c r="D63" s="224"/>
      <c r="E63" s="224"/>
      <c r="F63" s="224"/>
      <c r="G63" s="224"/>
      <c r="H63" s="224"/>
      <c r="I63" s="224"/>
      <c r="J63" s="224"/>
      <c r="K63" s="224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37"/>
      <c r="BS63" s="37"/>
      <c r="BT63" s="37"/>
      <c r="BU63" s="37"/>
      <c r="BV63" s="37"/>
      <c r="BW63" s="37"/>
      <c r="BX63" s="37"/>
      <c r="BY63" s="37"/>
      <c r="BZ63" s="37"/>
      <c r="CA63" s="37"/>
      <c r="CB63" s="37"/>
      <c r="CC63" s="37"/>
      <c r="CD63" s="37"/>
      <c r="CE63" s="37"/>
      <c r="CF63" s="37"/>
      <c r="CG63" s="37"/>
      <c r="CH63" s="37"/>
      <c r="CI63" s="37"/>
      <c r="CJ63" s="37"/>
      <c r="CK63" s="37"/>
      <c r="CL63" s="37"/>
      <c r="CM63" s="37"/>
      <c r="CN63" s="37"/>
      <c r="CO63" s="37"/>
      <c r="CP63" s="37"/>
      <c r="CQ63" s="37"/>
      <c r="CR63" s="37"/>
      <c r="CS63" s="37"/>
      <c r="CT63" s="37"/>
      <c r="CU63" s="37"/>
      <c r="CV63" s="37"/>
      <c r="CW63" s="37"/>
      <c r="CX63" s="37"/>
      <c r="CY63" s="37"/>
      <c r="CZ63" s="37"/>
      <c r="DA63" s="37"/>
      <c r="DB63" s="37"/>
      <c r="DC63" s="37"/>
      <c r="DD63" s="37"/>
      <c r="DE63" s="37"/>
      <c r="DF63" s="37"/>
      <c r="DG63" s="37"/>
      <c r="DH63" s="37"/>
      <c r="DI63" s="37"/>
      <c r="DJ63" s="37"/>
      <c r="DK63" s="37"/>
      <c r="DL63" s="37"/>
      <c r="DM63" s="37"/>
      <c r="DN63" s="37"/>
      <c r="DO63" s="37"/>
      <c r="DP63" s="37"/>
      <c r="DQ63" s="37"/>
      <c r="DR63" s="37"/>
      <c r="DS63" s="37"/>
      <c r="DT63" s="37"/>
      <c r="DU63" s="37"/>
      <c r="DV63" s="37"/>
      <c r="DW63" s="37"/>
      <c r="DX63" s="37"/>
      <c r="DY63" s="37"/>
      <c r="DZ63" s="37"/>
      <c r="EA63" s="37"/>
      <c r="EB63" s="37"/>
      <c r="EC63" s="37"/>
      <c r="ED63" s="37"/>
      <c r="EE63" s="37"/>
      <c r="EF63" s="37"/>
      <c r="EG63" s="37"/>
      <c r="EH63" s="37"/>
      <c r="EI63" s="37"/>
      <c r="EJ63" s="37"/>
      <c r="EK63" s="37"/>
      <c r="EL63" s="37"/>
      <c r="EM63" s="37"/>
      <c r="EN63" s="37"/>
      <c r="EO63" s="37"/>
      <c r="EP63" s="37"/>
      <c r="EQ63" s="37"/>
      <c r="ER63" s="37"/>
      <c r="ES63" s="37"/>
      <c r="ET63" s="37"/>
      <c r="EU63" s="37"/>
      <c r="EV63" s="37"/>
      <c r="EW63" s="37"/>
      <c r="EX63" s="37"/>
      <c r="EY63" s="37"/>
      <c r="EZ63" s="37"/>
      <c r="FA63" s="37"/>
      <c r="FB63" s="37"/>
      <c r="FC63" s="37"/>
      <c r="FD63" s="37"/>
      <c r="FE63" s="37"/>
      <c r="FF63" s="37"/>
      <c r="FG63" s="37"/>
      <c r="FH63" s="37"/>
      <c r="FI63" s="37"/>
      <c r="FJ63" s="37"/>
      <c r="FK63" s="37"/>
      <c r="FL63" s="37"/>
      <c r="FM63" s="37"/>
      <c r="FN63" s="37"/>
      <c r="FO63" s="37"/>
      <c r="FP63" s="37"/>
      <c r="FQ63" s="37"/>
      <c r="FR63" s="37"/>
      <c r="FS63" s="37"/>
      <c r="FT63" s="37"/>
      <c r="FU63" s="37"/>
      <c r="FV63" s="37"/>
      <c r="FW63" s="37"/>
      <c r="FX63" s="37"/>
      <c r="FY63" s="37"/>
      <c r="FZ63" s="37"/>
      <c r="GA63" s="37"/>
      <c r="GB63" s="37"/>
      <c r="GC63" s="37"/>
      <c r="GD63" s="37"/>
      <c r="GE63" s="37"/>
      <c r="GF63" s="37"/>
      <c r="GG63" s="37"/>
      <c r="GH63" s="37"/>
      <c r="GI63" s="37"/>
      <c r="GJ63" s="37"/>
      <c r="GK63" s="37"/>
      <c r="GL63" s="37"/>
      <c r="GM63" s="37"/>
      <c r="GN63" s="37"/>
      <c r="GO63" s="37"/>
      <c r="GP63" s="37"/>
      <c r="GQ63" s="37"/>
      <c r="GR63" s="37"/>
      <c r="GS63" s="37"/>
      <c r="GT63" s="37"/>
      <c r="GU63" s="37"/>
      <c r="GV63" s="37"/>
      <c r="GW63" s="37"/>
      <c r="GX63" s="37"/>
      <c r="GY63" s="37"/>
      <c r="GZ63" s="37"/>
      <c r="HA63" s="37"/>
      <c r="HB63" s="37"/>
      <c r="HC63" s="37"/>
      <c r="HD63" s="37"/>
      <c r="HE63" s="37"/>
      <c r="HF63" s="37"/>
      <c r="HG63" s="37"/>
      <c r="HH63" s="37"/>
      <c r="HI63" s="37"/>
      <c r="HJ63" s="37"/>
      <c r="HK63" s="37"/>
      <c r="HL63" s="37"/>
      <c r="HM63" s="37"/>
      <c r="HN63" s="37"/>
      <c r="HO63" s="37"/>
      <c r="HP63" s="37"/>
      <c r="HQ63" s="37"/>
      <c r="HR63" s="37"/>
      <c r="HS63" s="37"/>
      <c r="HT63" s="37"/>
      <c r="HU63" s="37"/>
      <c r="HV63" s="37"/>
      <c r="HW63" s="37"/>
      <c r="HX63" s="37"/>
      <c r="HY63" s="37"/>
      <c r="HZ63" s="37"/>
      <c r="IA63" s="37"/>
      <c r="IB63" s="37"/>
      <c r="IC63" s="37"/>
      <c r="ID63" s="37"/>
      <c r="IE63" s="37"/>
      <c r="IF63" s="37"/>
      <c r="IG63" s="37"/>
      <c r="IH63" s="37"/>
      <c r="II63" s="37"/>
      <c r="IJ63" s="37"/>
      <c r="IK63" s="37"/>
      <c r="IL63" s="37"/>
      <c r="IM63" s="37"/>
      <c r="IN63" s="37"/>
      <c r="IO63" s="37"/>
      <c r="IP63" s="37"/>
      <c r="IQ63" s="37"/>
      <c r="IR63" s="37"/>
      <c r="IS63" s="37"/>
      <c r="IT63" s="37"/>
      <c r="IU63" s="37"/>
      <c r="IV63" s="37"/>
    </row>
    <row r="64" spans="2:256" s="87" customFormat="1" ht="15.75" hidden="1" customHeight="1" x14ac:dyDescent="0.2">
      <c r="B64" s="224"/>
      <c r="C64" s="224"/>
      <c r="D64" s="224"/>
      <c r="E64" s="224"/>
      <c r="F64" s="224"/>
      <c r="G64" s="224"/>
      <c r="H64" s="224"/>
      <c r="I64" s="224"/>
      <c r="J64" s="224"/>
      <c r="K64" s="224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37"/>
      <c r="BF64" s="37"/>
      <c r="BG64" s="37"/>
      <c r="BH64" s="37"/>
      <c r="BI64" s="37"/>
      <c r="BJ64" s="37"/>
      <c r="BK64" s="37"/>
      <c r="BL64" s="37"/>
      <c r="BM64" s="37"/>
      <c r="BN64" s="37"/>
      <c r="BO64" s="37"/>
      <c r="BP64" s="37"/>
      <c r="BQ64" s="37"/>
      <c r="BR64" s="37"/>
      <c r="BS64" s="37"/>
      <c r="BT64" s="37"/>
      <c r="BU64" s="37"/>
      <c r="BV64" s="37"/>
      <c r="BW64" s="37"/>
      <c r="BX64" s="37"/>
      <c r="BY64" s="37"/>
      <c r="BZ64" s="37"/>
      <c r="CA64" s="37"/>
      <c r="CB64" s="37"/>
      <c r="CC64" s="37"/>
      <c r="CD64" s="37"/>
      <c r="CE64" s="37"/>
      <c r="CF64" s="37"/>
      <c r="CG64" s="37"/>
      <c r="CH64" s="37"/>
      <c r="CI64" s="37"/>
      <c r="CJ64" s="37"/>
      <c r="CK64" s="37"/>
      <c r="CL64" s="37"/>
      <c r="CM64" s="37"/>
      <c r="CN64" s="37"/>
      <c r="CO64" s="37"/>
      <c r="CP64" s="37"/>
      <c r="CQ64" s="37"/>
      <c r="CR64" s="37"/>
      <c r="CS64" s="37"/>
      <c r="CT64" s="37"/>
      <c r="CU64" s="37"/>
      <c r="CV64" s="37"/>
      <c r="CW64" s="37"/>
      <c r="CX64" s="37"/>
      <c r="CY64" s="37"/>
      <c r="CZ64" s="37"/>
      <c r="DA64" s="37"/>
      <c r="DB64" s="37"/>
      <c r="DC64" s="37"/>
      <c r="DD64" s="37"/>
      <c r="DE64" s="37"/>
      <c r="DF64" s="37"/>
      <c r="DG64" s="37"/>
      <c r="DH64" s="37"/>
      <c r="DI64" s="37"/>
      <c r="DJ64" s="37"/>
      <c r="DK64" s="37"/>
      <c r="DL64" s="37"/>
      <c r="DM64" s="37"/>
      <c r="DN64" s="37"/>
      <c r="DO64" s="37"/>
      <c r="DP64" s="37"/>
      <c r="DQ64" s="37"/>
      <c r="DR64" s="37"/>
      <c r="DS64" s="37"/>
      <c r="DT64" s="37"/>
      <c r="DU64" s="37"/>
      <c r="DV64" s="37"/>
      <c r="DW64" s="37"/>
      <c r="DX64" s="37"/>
      <c r="DY64" s="37"/>
      <c r="DZ64" s="37"/>
      <c r="EA64" s="37"/>
      <c r="EB64" s="37"/>
      <c r="EC64" s="37"/>
      <c r="ED64" s="37"/>
      <c r="EE64" s="37"/>
      <c r="EF64" s="37"/>
      <c r="EG64" s="37"/>
      <c r="EH64" s="37"/>
      <c r="EI64" s="37"/>
      <c r="EJ64" s="37"/>
      <c r="EK64" s="37"/>
      <c r="EL64" s="37"/>
      <c r="EM64" s="37"/>
      <c r="EN64" s="37"/>
      <c r="EO64" s="37"/>
      <c r="EP64" s="37"/>
      <c r="EQ64" s="37"/>
      <c r="ER64" s="37"/>
      <c r="ES64" s="37"/>
      <c r="ET64" s="37"/>
      <c r="EU64" s="37"/>
      <c r="EV64" s="37"/>
      <c r="EW64" s="37"/>
      <c r="EX64" s="37"/>
      <c r="EY64" s="37"/>
      <c r="EZ64" s="37"/>
      <c r="FA64" s="37"/>
      <c r="FB64" s="37"/>
      <c r="FC64" s="37"/>
      <c r="FD64" s="37"/>
      <c r="FE64" s="37"/>
      <c r="FF64" s="37"/>
      <c r="FG64" s="37"/>
      <c r="FH64" s="37"/>
      <c r="FI64" s="37"/>
      <c r="FJ64" s="37"/>
      <c r="FK64" s="37"/>
      <c r="FL64" s="37"/>
      <c r="FM64" s="37"/>
      <c r="FN64" s="37"/>
      <c r="FO64" s="37"/>
      <c r="FP64" s="37"/>
      <c r="FQ64" s="37"/>
      <c r="FR64" s="37"/>
      <c r="FS64" s="37"/>
      <c r="FT64" s="37"/>
      <c r="FU64" s="37"/>
      <c r="FV64" s="37"/>
      <c r="FW64" s="37"/>
      <c r="FX64" s="37"/>
      <c r="FY64" s="37"/>
      <c r="FZ64" s="37"/>
      <c r="GA64" s="37"/>
      <c r="GB64" s="37"/>
      <c r="GC64" s="37"/>
      <c r="GD64" s="37"/>
      <c r="GE64" s="37"/>
      <c r="GF64" s="37"/>
      <c r="GG64" s="37"/>
      <c r="GH64" s="37"/>
      <c r="GI64" s="37"/>
      <c r="GJ64" s="37"/>
      <c r="GK64" s="37"/>
      <c r="GL64" s="37"/>
      <c r="GM64" s="37"/>
      <c r="GN64" s="37"/>
      <c r="GO64" s="37"/>
      <c r="GP64" s="37"/>
      <c r="GQ64" s="37"/>
      <c r="GR64" s="37"/>
      <c r="GS64" s="37"/>
      <c r="GT64" s="37"/>
      <c r="GU64" s="37"/>
      <c r="GV64" s="37"/>
      <c r="GW64" s="37"/>
      <c r="GX64" s="37"/>
      <c r="GY64" s="37"/>
      <c r="GZ64" s="37"/>
      <c r="HA64" s="37"/>
      <c r="HB64" s="37"/>
      <c r="HC64" s="37"/>
      <c r="HD64" s="37"/>
      <c r="HE64" s="37"/>
      <c r="HF64" s="37"/>
      <c r="HG64" s="37"/>
      <c r="HH64" s="37"/>
      <c r="HI64" s="37"/>
      <c r="HJ64" s="37"/>
      <c r="HK64" s="37"/>
      <c r="HL64" s="37"/>
      <c r="HM64" s="37"/>
      <c r="HN64" s="37"/>
      <c r="HO64" s="37"/>
      <c r="HP64" s="37"/>
      <c r="HQ64" s="37"/>
      <c r="HR64" s="37"/>
      <c r="HS64" s="37"/>
      <c r="HT64" s="37"/>
      <c r="HU64" s="37"/>
      <c r="HV64" s="37"/>
      <c r="HW64" s="37"/>
      <c r="HX64" s="37"/>
      <c r="HY64" s="37"/>
      <c r="HZ64" s="37"/>
      <c r="IA64" s="37"/>
      <c r="IB64" s="37"/>
      <c r="IC64" s="37"/>
      <c r="ID64" s="37"/>
      <c r="IE64" s="37"/>
      <c r="IF64" s="37"/>
      <c r="IG64" s="37"/>
      <c r="IH64" s="37"/>
      <c r="II64" s="37"/>
      <c r="IJ64" s="37"/>
      <c r="IK64" s="37"/>
      <c r="IL64" s="37"/>
      <c r="IM64" s="37"/>
      <c r="IN64" s="37"/>
      <c r="IO64" s="37"/>
      <c r="IP64" s="37"/>
      <c r="IQ64" s="37"/>
      <c r="IR64" s="37"/>
      <c r="IS64" s="37"/>
      <c r="IT64" s="37"/>
      <c r="IU64" s="37"/>
      <c r="IV64" s="37"/>
    </row>
    <row r="65" spans="2:256" s="87" customFormat="1" ht="15.75" hidden="1" customHeight="1" x14ac:dyDescent="0.2">
      <c r="B65" s="224"/>
      <c r="C65" s="224"/>
      <c r="D65" s="224"/>
      <c r="E65" s="224"/>
      <c r="F65" s="224"/>
      <c r="G65" s="224"/>
      <c r="H65" s="224"/>
      <c r="I65" s="224"/>
      <c r="J65" s="224"/>
      <c r="K65" s="224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7"/>
      <c r="BJ65" s="37"/>
      <c r="BK65" s="37"/>
      <c r="BL65" s="37"/>
      <c r="BM65" s="37"/>
      <c r="BN65" s="37"/>
      <c r="BO65" s="37"/>
      <c r="BP65" s="37"/>
      <c r="BQ65" s="37"/>
      <c r="BR65" s="37"/>
      <c r="BS65" s="37"/>
      <c r="BT65" s="37"/>
      <c r="BU65" s="37"/>
      <c r="BV65" s="37"/>
      <c r="BW65" s="37"/>
      <c r="BX65" s="37"/>
      <c r="BY65" s="37"/>
      <c r="BZ65" s="37"/>
      <c r="CA65" s="37"/>
      <c r="CB65" s="37"/>
      <c r="CC65" s="37"/>
      <c r="CD65" s="37"/>
      <c r="CE65" s="37"/>
      <c r="CF65" s="37"/>
      <c r="CG65" s="37"/>
      <c r="CH65" s="37"/>
      <c r="CI65" s="37"/>
      <c r="CJ65" s="37"/>
      <c r="CK65" s="37"/>
      <c r="CL65" s="37"/>
      <c r="CM65" s="37"/>
      <c r="CN65" s="37"/>
      <c r="CO65" s="37"/>
      <c r="CP65" s="37"/>
      <c r="CQ65" s="37"/>
      <c r="CR65" s="37"/>
      <c r="CS65" s="37"/>
      <c r="CT65" s="37"/>
      <c r="CU65" s="37"/>
      <c r="CV65" s="37"/>
      <c r="CW65" s="37"/>
      <c r="CX65" s="37"/>
      <c r="CY65" s="37"/>
      <c r="CZ65" s="37"/>
      <c r="DA65" s="37"/>
      <c r="DB65" s="37"/>
      <c r="DC65" s="37"/>
      <c r="DD65" s="37"/>
      <c r="DE65" s="37"/>
      <c r="DF65" s="37"/>
      <c r="DG65" s="37"/>
      <c r="DH65" s="37"/>
      <c r="DI65" s="37"/>
      <c r="DJ65" s="37"/>
      <c r="DK65" s="37"/>
      <c r="DL65" s="37"/>
      <c r="DM65" s="37"/>
      <c r="DN65" s="37"/>
      <c r="DO65" s="37"/>
      <c r="DP65" s="37"/>
      <c r="DQ65" s="37"/>
      <c r="DR65" s="37"/>
      <c r="DS65" s="37"/>
      <c r="DT65" s="37"/>
      <c r="DU65" s="37"/>
      <c r="DV65" s="37"/>
      <c r="DW65" s="37"/>
      <c r="DX65" s="37"/>
      <c r="DY65" s="37"/>
      <c r="DZ65" s="37"/>
      <c r="EA65" s="37"/>
      <c r="EB65" s="37"/>
      <c r="EC65" s="37"/>
      <c r="ED65" s="37"/>
      <c r="EE65" s="37"/>
      <c r="EF65" s="37"/>
      <c r="EG65" s="37"/>
      <c r="EH65" s="37"/>
      <c r="EI65" s="37"/>
      <c r="EJ65" s="37"/>
      <c r="EK65" s="37"/>
      <c r="EL65" s="37"/>
      <c r="EM65" s="37"/>
      <c r="EN65" s="37"/>
      <c r="EO65" s="37"/>
      <c r="EP65" s="37"/>
      <c r="EQ65" s="37"/>
      <c r="ER65" s="37"/>
      <c r="ES65" s="37"/>
      <c r="ET65" s="37"/>
      <c r="EU65" s="37"/>
      <c r="EV65" s="37"/>
      <c r="EW65" s="37"/>
      <c r="EX65" s="37"/>
      <c r="EY65" s="37"/>
      <c r="EZ65" s="37"/>
      <c r="FA65" s="37"/>
      <c r="FB65" s="37"/>
      <c r="FC65" s="37"/>
      <c r="FD65" s="37"/>
      <c r="FE65" s="37"/>
      <c r="FF65" s="37"/>
      <c r="FG65" s="37"/>
      <c r="FH65" s="37"/>
      <c r="FI65" s="37"/>
      <c r="FJ65" s="37"/>
      <c r="FK65" s="37"/>
      <c r="FL65" s="37"/>
      <c r="FM65" s="37"/>
      <c r="FN65" s="37"/>
      <c r="FO65" s="37"/>
      <c r="FP65" s="37"/>
      <c r="FQ65" s="37"/>
      <c r="FR65" s="37"/>
      <c r="FS65" s="37"/>
      <c r="FT65" s="37"/>
      <c r="FU65" s="37"/>
      <c r="FV65" s="37"/>
      <c r="FW65" s="37"/>
      <c r="FX65" s="37"/>
      <c r="FY65" s="37"/>
      <c r="FZ65" s="37"/>
      <c r="GA65" s="37"/>
      <c r="GB65" s="37"/>
      <c r="GC65" s="37"/>
      <c r="GD65" s="37"/>
      <c r="GE65" s="37"/>
      <c r="GF65" s="37"/>
      <c r="GG65" s="37"/>
      <c r="GH65" s="37"/>
      <c r="GI65" s="37"/>
      <c r="GJ65" s="37"/>
      <c r="GK65" s="37"/>
      <c r="GL65" s="37"/>
      <c r="GM65" s="37"/>
      <c r="GN65" s="37"/>
      <c r="GO65" s="37"/>
      <c r="GP65" s="37"/>
      <c r="GQ65" s="37"/>
      <c r="GR65" s="37"/>
      <c r="GS65" s="37"/>
      <c r="GT65" s="37"/>
      <c r="GU65" s="37"/>
      <c r="GV65" s="37"/>
      <c r="GW65" s="37"/>
      <c r="GX65" s="37"/>
      <c r="GY65" s="37"/>
      <c r="GZ65" s="37"/>
      <c r="HA65" s="37"/>
      <c r="HB65" s="37"/>
      <c r="HC65" s="37"/>
      <c r="HD65" s="37"/>
      <c r="HE65" s="37"/>
      <c r="HF65" s="37"/>
      <c r="HG65" s="37"/>
      <c r="HH65" s="37"/>
      <c r="HI65" s="37"/>
      <c r="HJ65" s="37"/>
      <c r="HK65" s="37"/>
      <c r="HL65" s="37"/>
      <c r="HM65" s="37"/>
      <c r="HN65" s="37"/>
      <c r="HO65" s="37"/>
      <c r="HP65" s="37"/>
      <c r="HQ65" s="37"/>
      <c r="HR65" s="37"/>
      <c r="HS65" s="37"/>
      <c r="HT65" s="37"/>
      <c r="HU65" s="37"/>
      <c r="HV65" s="37"/>
      <c r="HW65" s="37"/>
      <c r="HX65" s="37"/>
      <c r="HY65" s="37"/>
      <c r="HZ65" s="37"/>
      <c r="IA65" s="37"/>
      <c r="IB65" s="37"/>
      <c r="IC65" s="37"/>
      <c r="ID65" s="37"/>
      <c r="IE65" s="37"/>
      <c r="IF65" s="37"/>
      <c r="IG65" s="37"/>
      <c r="IH65" s="37"/>
      <c r="II65" s="37"/>
      <c r="IJ65" s="37"/>
      <c r="IK65" s="37"/>
      <c r="IL65" s="37"/>
      <c r="IM65" s="37"/>
      <c r="IN65" s="37"/>
      <c r="IO65" s="37"/>
      <c r="IP65" s="37"/>
      <c r="IQ65" s="37"/>
      <c r="IR65" s="37"/>
      <c r="IS65" s="37"/>
      <c r="IT65" s="37"/>
      <c r="IU65" s="37"/>
      <c r="IV65" s="37"/>
    </row>
    <row r="66" spans="2:256" s="87" customFormat="1" ht="15.75" hidden="1" customHeight="1" x14ac:dyDescent="0.2">
      <c r="B66" s="224"/>
      <c r="C66" s="224"/>
      <c r="D66" s="224"/>
      <c r="E66" s="224"/>
      <c r="F66" s="224"/>
      <c r="G66" s="224"/>
      <c r="H66" s="224"/>
      <c r="I66" s="224"/>
      <c r="J66" s="224"/>
      <c r="K66" s="224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37"/>
      <c r="BI66" s="37"/>
      <c r="BJ66" s="37"/>
      <c r="BK66" s="37"/>
      <c r="BL66" s="37"/>
      <c r="BM66" s="37"/>
      <c r="BN66" s="37"/>
      <c r="BO66" s="37"/>
      <c r="BP66" s="37"/>
      <c r="BQ66" s="37"/>
      <c r="BR66" s="37"/>
      <c r="BS66" s="37"/>
      <c r="BT66" s="37"/>
      <c r="BU66" s="37"/>
      <c r="BV66" s="37"/>
      <c r="BW66" s="37"/>
      <c r="BX66" s="37"/>
      <c r="BY66" s="37"/>
      <c r="BZ66" s="37"/>
      <c r="CA66" s="37"/>
      <c r="CB66" s="37"/>
      <c r="CC66" s="37"/>
      <c r="CD66" s="37"/>
      <c r="CE66" s="37"/>
      <c r="CF66" s="37"/>
      <c r="CG66" s="37"/>
      <c r="CH66" s="37"/>
      <c r="CI66" s="37"/>
      <c r="CJ66" s="37"/>
      <c r="CK66" s="37"/>
      <c r="CL66" s="37"/>
      <c r="CM66" s="37"/>
      <c r="CN66" s="37"/>
      <c r="CO66" s="37"/>
      <c r="CP66" s="37"/>
      <c r="CQ66" s="37"/>
      <c r="CR66" s="37"/>
      <c r="CS66" s="37"/>
      <c r="CT66" s="37"/>
      <c r="CU66" s="37"/>
      <c r="CV66" s="37"/>
      <c r="CW66" s="37"/>
      <c r="CX66" s="37"/>
      <c r="CY66" s="37"/>
      <c r="CZ66" s="37"/>
      <c r="DA66" s="37"/>
      <c r="DB66" s="37"/>
      <c r="DC66" s="37"/>
      <c r="DD66" s="37"/>
      <c r="DE66" s="37"/>
      <c r="DF66" s="37"/>
      <c r="DG66" s="37"/>
      <c r="DH66" s="37"/>
      <c r="DI66" s="37"/>
      <c r="DJ66" s="37"/>
      <c r="DK66" s="37"/>
      <c r="DL66" s="37"/>
      <c r="DM66" s="37"/>
      <c r="DN66" s="37"/>
      <c r="DO66" s="37"/>
      <c r="DP66" s="37"/>
      <c r="DQ66" s="37"/>
      <c r="DR66" s="37"/>
      <c r="DS66" s="37"/>
      <c r="DT66" s="37"/>
      <c r="DU66" s="37"/>
      <c r="DV66" s="37"/>
      <c r="DW66" s="37"/>
      <c r="DX66" s="37"/>
      <c r="DY66" s="37"/>
      <c r="DZ66" s="37"/>
      <c r="EA66" s="37"/>
      <c r="EB66" s="37"/>
      <c r="EC66" s="37"/>
      <c r="ED66" s="37"/>
      <c r="EE66" s="37"/>
      <c r="EF66" s="37"/>
      <c r="EG66" s="37"/>
      <c r="EH66" s="37"/>
      <c r="EI66" s="37"/>
      <c r="EJ66" s="37"/>
      <c r="EK66" s="37"/>
      <c r="EL66" s="37"/>
      <c r="EM66" s="37"/>
      <c r="EN66" s="37"/>
      <c r="EO66" s="37"/>
      <c r="EP66" s="37"/>
      <c r="EQ66" s="37"/>
      <c r="ER66" s="37"/>
      <c r="ES66" s="37"/>
      <c r="ET66" s="37"/>
      <c r="EU66" s="37"/>
      <c r="EV66" s="37"/>
      <c r="EW66" s="37"/>
      <c r="EX66" s="37"/>
      <c r="EY66" s="37"/>
      <c r="EZ66" s="37"/>
      <c r="FA66" s="37"/>
      <c r="FB66" s="37"/>
      <c r="FC66" s="37"/>
      <c r="FD66" s="37"/>
      <c r="FE66" s="37"/>
      <c r="FF66" s="37"/>
      <c r="FG66" s="37"/>
      <c r="FH66" s="37"/>
      <c r="FI66" s="37"/>
      <c r="FJ66" s="37"/>
      <c r="FK66" s="37"/>
      <c r="FL66" s="37"/>
      <c r="FM66" s="37"/>
      <c r="FN66" s="37"/>
      <c r="FO66" s="37"/>
      <c r="FP66" s="37"/>
      <c r="FQ66" s="37"/>
      <c r="FR66" s="37"/>
      <c r="FS66" s="37"/>
      <c r="FT66" s="37"/>
      <c r="FU66" s="37"/>
      <c r="FV66" s="37"/>
      <c r="FW66" s="37"/>
      <c r="FX66" s="37"/>
      <c r="FY66" s="37"/>
      <c r="FZ66" s="37"/>
      <c r="GA66" s="37"/>
      <c r="GB66" s="37"/>
      <c r="GC66" s="37"/>
      <c r="GD66" s="37"/>
      <c r="GE66" s="37"/>
      <c r="GF66" s="37"/>
      <c r="GG66" s="37"/>
      <c r="GH66" s="37"/>
      <c r="GI66" s="37"/>
      <c r="GJ66" s="37"/>
      <c r="GK66" s="37"/>
      <c r="GL66" s="37"/>
      <c r="GM66" s="37"/>
      <c r="GN66" s="37"/>
      <c r="GO66" s="37"/>
      <c r="GP66" s="37"/>
      <c r="GQ66" s="37"/>
      <c r="GR66" s="37"/>
      <c r="GS66" s="37"/>
      <c r="GT66" s="37"/>
      <c r="GU66" s="37"/>
      <c r="GV66" s="37"/>
      <c r="GW66" s="37"/>
      <c r="GX66" s="37"/>
      <c r="GY66" s="37"/>
      <c r="GZ66" s="37"/>
      <c r="HA66" s="37"/>
      <c r="HB66" s="37"/>
      <c r="HC66" s="37"/>
      <c r="HD66" s="37"/>
      <c r="HE66" s="37"/>
      <c r="HF66" s="37"/>
      <c r="HG66" s="37"/>
      <c r="HH66" s="37"/>
      <c r="HI66" s="37"/>
      <c r="HJ66" s="37"/>
      <c r="HK66" s="37"/>
      <c r="HL66" s="37"/>
      <c r="HM66" s="37"/>
      <c r="HN66" s="37"/>
      <c r="HO66" s="37"/>
      <c r="HP66" s="37"/>
      <c r="HQ66" s="37"/>
      <c r="HR66" s="37"/>
      <c r="HS66" s="37"/>
      <c r="HT66" s="37"/>
      <c r="HU66" s="37"/>
      <c r="HV66" s="37"/>
      <c r="HW66" s="37"/>
      <c r="HX66" s="37"/>
      <c r="HY66" s="37"/>
      <c r="HZ66" s="37"/>
      <c r="IA66" s="37"/>
      <c r="IB66" s="37"/>
      <c r="IC66" s="37"/>
      <c r="ID66" s="37"/>
      <c r="IE66" s="37"/>
      <c r="IF66" s="37"/>
      <c r="IG66" s="37"/>
      <c r="IH66" s="37"/>
      <c r="II66" s="37"/>
      <c r="IJ66" s="37"/>
      <c r="IK66" s="37"/>
      <c r="IL66" s="37"/>
      <c r="IM66" s="37"/>
      <c r="IN66" s="37"/>
      <c r="IO66" s="37"/>
      <c r="IP66" s="37"/>
      <c r="IQ66" s="37"/>
      <c r="IR66" s="37"/>
      <c r="IS66" s="37"/>
      <c r="IT66" s="37"/>
      <c r="IU66" s="37"/>
      <c r="IV66" s="37"/>
    </row>
    <row r="67" spans="2:256" s="87" customFormat="1" ht="15.75" hidden="1" customHeight="1" x14ac:dyDescent="0.2">
      <c r="B67" s="224"/>
      <c r="C67" s="224"/>
      <c r="D67" s="224"/>
      <c r="E67" s="224"/>
      <c r="F67" s="224"/>
      <c r="G67" s="224"/>
      <c r="H67" s="224"/>
      <c r="I67" s="224"/>
      <c r="J67" s="224"/>
      <c r="K67" s="224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  <c r="BM67" s="37"/>
      <c r="BN67" s="37"/>
      <c r="BO67" s="37"/>
      <c r="BP67" s="37"/>
      <c r="BQ67" s="37"/>
      <c r="BR67" s="37"/>
      <c r="BS67" s="37"/>
      <c r="BT67" s="37"/>
      <c r="BU67" s="37"/>
      <c r="BV67" s="37"/>
      <c r="BW67" s="37"/>
      <c r="BX67" s="37"/>
      <c r="BY67" s="37"/>
      <c r="BZ67" s="37"/>
      <c r="CA67" s="37"/>
      <c r="CB67" s="37"/>
      <c r="CC67" s="37"/>
      <c r="CD67" s="37"/>
      <c r="CE67" s="37"/>
      <c r="CF67" s="37"/>
      <c r="CG67" s="37"/>
      <c r="CH67" s="37"/>
      <c r="CI67" s="37"/>
      <c r="CJ67" s="37"/>
      <c r="CK67" s="37"/>
      <c r="CL67" s="37"/>
      <c r="CM67" s="37"/>
      <c r="CN67" s="37"/>
      <c r="CO67" s="37"/>
      <c r="CP67" s="37"/>
      <c r="CQ67" s="37"/>
      <c r="CR67" s="37"/>
      <c r="CS67" s="37"/>
      <c r="CT67" s="37"/>
      <c r="CU67" s="37"/>
      <c r="CV67" s="37"/>
      <c r="CW67" s="37"/>
      <c r="CX67" s="37"/>
      <c r="CY67" s="37"/>
      <c r="CZ67" s="37"/>
      <c r="DA67" s="37"/>
      <c r="DB67" s="37"/>
      <c r="DC67" s="37"/>
      <c r="DD67" s="37"/>
      <c r="DE67" s="37"/>
      <c r="DF67" s="37"/>
      <c r="DG67" s="37"/>
      <c r="DH67" s="37"/>
      <c r="DI67" s="37"/>
      <c r="DJ67" s="37"/>
      <c r="DK67" s="37"/>
      <c r="DL67" s="37"/>
      <c r="DM67" s="37"/>
      <c r="DN67" s="37"/>
      <c r="DO67" s="37"/>
      <c r="DP67" s="37"/>
      <c r="DQ67" s="37"/>
      <c r="DR67" s="37"/>
      <c r="DS67" s="37"/>
      <c r="DT67" s="37"/>
      <c r="DU67" s="37"/>
      <c r="DV67" s="37"/>
      <c r="DW67" s="37"/>
      <c r="DX67" s="37"/>
      <c r="DY67" s="37"/>
      <c r="DZ67" s="37"/>
      <c r="EA67" s="37"/>
      <c r="EB67" s="37"/>
      <c r="EC67" s="37"/>
      <c r="ED67" s="37"/>
      <c r="EE67" s="37"/>
      <c r="EF67" s="37"/>
      <c r="EG67" s="37"/>
      <c r="EH67" s="37"/>
      <c r="EI67" s="37"/>
      <c r="EJ67" s="37"/>
      <c r="EK67" s="37"/>
      <c r="EL67" s="37"/>
      <c r="EM67" s="37"/>
      <c r="EN67" s="37"/>
      <c r="EO67" s="37"/>
      <c r="EP67" s="37"/>
      <c r="EQ67" s="37"/>
      <c r="ER67" s="37"/>
      <c r="ES67" s="37"/>
      <c r="ET67" s="37"/>
      <c r="EU67" s="37"/>
      <c r="EV67" s="37"/>
      <c r="EW67" s="37"/>
      <c r="EX67" s="37"/>
      <c r="EY67" s="37"/>
      <c r="EZ67" s="37"/>
      <c r="FA67" s="37"/>
      <c r="FB67" s="37"/>
      <c r="FC67" s="37"/>
      <c r="FD67" s="37"/>
      <c r="FE67" s="37"/>
      <c r="FF67" s="37"/>
      <c r="FG67" s="37"/>
      <c r="FH67" s="37"/>
      <c r="FI67" s="37"/>
      <c r="FJ67" s="37"/>
      <c r="FK67" s="37"/>
      <c r="FL67" s="37"/>
      <c r="FM67" s="37"/>
      <c r="FN67" s="37"/>
      <c r="FO67" s="37"/>
      <c r="FP67" s="37"/>
      <c r="FQ67" s="37"/>
      <c r="FR67" s="37"/>
      <c r="FS67" s="37"/>
      <c r="FT67" s="37"/>
      <c r="FU67" s="37"/>
      <c r="FV67" s="37"/>
      <c r="FW67" s="37"/>
      <c r="FX67" s="37"/>
      <c r="FY67" s="37"/>
      <c r="FZ67" s="37"/>
      <c r="GA67" s="37"/>
      <c r="GB67" s="37"/>
      <c r="GC67" s="37"/>
      <c r="GD67" s="37"/>
      <c r="GE67" s="37"/>
      <c r="GF67" s="37"/>
      <c r="GG67" s="37"/>
      <c r="GH67" s="37"/>
      <c r="GI67" s="37"/>
      <c r="GJ67" s="37"/>
      <c r="GK67" s="37"/>
      <c r="GL67" s="37"/>
      <c r="GM67" s="37"/>
      <c r="GN67" s="37"/>
      <c r="GO67" s="37"/>
      <c r="GP67" s="37"/>
      <c r="GQ67" s="37"/>
      <c r="GR67" s="37"/>
      <c r="GS67" s="37"/>
      <c r="GT67" s="37"/>
      <c r="GU67" s="37"/>
      <c r="GV67" s="37"/>
      <c r="GW67" s="37"/>
      <c r="GX67" s="37"/>
      <c r="GY67" s="37"/>
      <c r="GZ67" s="37"/>
      <c r="HA67" s="37"/>
      <c r="HB67" s="37"/>
      <c r="HC67" s="37"/>
      <c r="HD67" s="37"/>
      <c r="HE67" s="37"/>
      <c r="HF67" s="37"/>
      <c r="HG67" s="37"/>
      <c r="HH67" s="37"/>
      <c r="HI67" s="37"/>
      <c r="HJ67" s="37"/>
      <c r="HK67" s="37"/>
      <c r="HL67" s="37"/>
      <c r="HM67" s="37"/>
      <c r="HN67" s="37"/>
      <c r="HO67" s="37"/>
      <c r="HP67" s="37"/>
      <c r="HQ67" s="37"/>
      <c r="HR67" s="37"/>
      <c r="HS67" s="37"/>
      <c r="HT67" s="37"/>
      <c r="HU67" s="37"/>
      <c r="HV67" s="37"/>
      <c r="HW67" s="37"/>
      <c r="HX67" s="37"/>
      <c r="HY67" s="37"/>
      <c r="HZ67" s="37"/>
      <c r="IA67" s="37"/>
      <c r="IB67" s="37"/>
      <c r="IC67" s="37"/>
      <c r="ID67" s="37"/>
      <c r="IE67" s="37"/>
      <c r="IF67" s="37"/>
      <c r="IG67" s="37"/>
      <c r="IH67" s="37"/>
      <c r="II67" s="37"/>
      <c r="IJ67" s="37"/>
      <c r="IK67" s="37"/>
      <c r="IL67" s="37"/>
      <c r="IM67" s="37"/>
      <c r="IN67" s="37"/>
      <c r="IO67" s="37"/>
      <c r="IP67" s="37"/>
      <c r="IQ67" s="37"/>
      <c r="IR67" s="37"/>
      <c r="IS67" s="37"/>
      <c r="IT67" s="37"/>
      <c r="IU67" s="37"/>
      <c r="IV67" s="37"/>
    </row>
    <row r="68" spans="2:256" s="87" customFormat="1" ht="15.75" hidden="1" customHeight="1" x14ac:dyDescent="0.2">
      <c r="B68" s="224"/>
      <c r="C68" s="224"/>
      <c r="D68" s="224"/>
      <c r="E68" s="224"/>
      <c r="F68" s="224"/>
      <c r="G68" s="224"/>
      <c r="H68" s="224"/>
      <c r="I68" s="224"/>
      <c r="J68" s="224"/>
      <c r="K68" s="224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  <c r="BM68" s="37"/>
      <c r="BN68" s="37"/>
      <c r="BO68" s="37"/>
      <c r="BP68" s="37"/>
      <c r="BQ68" s="37"/>
      <c r="BR68" s="37"/>
      <c r="BS68" s="37"/>
      <c r="BT68" s="37"/>
      <c r="BU68" s="37"/>
      <c r="BV68" s="37"/>
      <c r="BW68" s="37"/>
      <c r="BX68" s="37"/>
      <c r="BY68" s="37"/>
      <c r="BZ68" s="37"/>
      <c r="CA68" s="37"/>
      <c r="CB68" s="37"/>
      <c r="CC68" s="37"/>
      <c r="CD68" s="37"/>
      <c r="CE68" s="37"/>
      <c r="CF68" s="37"/>
      <c r="CG68" s="37"/>
      <c r="CH68" s="37"/>
      <c r="CI68" s="37"/>
      <c r="CJ68" s="37"/>
      <c r="CK68" s="37"/>
      <c r="CL68" s="37"/>
      <c r="CM68" s="37"/>
      <c r="CN68" s="37"/>
      <c r="CO68" s="37"/>
      <c r="CP68" s="37"/>
      <c r="CQ68" s="37"/>
      <c r="CR68" s="37"/>
      <c r="CS68" s="37"/>
      <c r="CT68" s="37"/>
      <c r="CU68" s="37"/>
      <c r="CV68" s="37"/>
      <c r="CW68" s="37"/>
      <c r="CX68" s="37"/>
      <c r="CY68" s="37"/>
      <c r="CZ68" s="37"/>
      <c r="DA68" s="37"/>
      <c r="DB68" s="37"/>
      <c r="DC68" s="37"/>
      <c r="DD68" s="37"/>
      <c r="DE68" s="37"/>
      <c r="DF68" s="37"/>
      <c r="DG68" s="37"/>
      <c r="DH68" s="37"/>
      <c r="DI68" s="37"/>
      <c r="DJ68" s="37"/>
      <c r="DK68" s="37"/>
      <c r="DL68" s="37"/>
      <c r="DM68" s="37"/>
      <c r="DN68" s="37"/>
      <c r="DO68" s="37"/>
      <c r="DP68" s="37"/>
      <c r="DQ68" s="37"/>
      <c r="DR68" s="37"/>
      <c r="DS68" s="37"/>
      <c r="DT68" s="37"/>
      <c r="DU68" s="37"/>
      <c r="DV68" s="37"/>
      <c r="DW68" s="37"/>
      <c r="DX68" s="37"/>
      <c r="DY68" s="37"/>
      <c r="DZ68" s="37"/>
      <c r="EA68" s="37"/>
      <c r="EB68" s="37"/>
      <c r="EC68" s="37"/>
      <c r="ED68" s="37"/>
      <c r="EE68" s="37"/>
      <c r="EF68" s="37"/>
      <c r="EG68" s="37"/>
      <c r="EH68" s="37"/>
      <c r="EI68" s="37"/>
      <c r="EJ68" s="37"/>
      <c r="EK68" s="37"/>
      <c r="EL68" s="37"/>
      <c r="EM68" s="37"/>
      <c r="EN68" s="37"/>
      <c r="EO68" s="37"/>
      <c r="EP68" s="37"/>
      <c r="EQ68" s="37"/>
      <c r="ER68" s="37"/>
      <c r="ES68" s="37"/>
      <c r="ET68" s="37"/>
      <c r="EU68" s="37"/>
      <c r="EV68" s="37"/>
      <c r="EW68" s="37"/>
      <c r="EX68" s="37"/>
      <c r="EY68" s="37"/>
      <c r="EZ68" s="37"/>
      <c r="FA68" s="37"/>
      <c r="FB68" s="37"/>
      <c r="FC68" s="37"/>
      <c r="FD68" s="37"/>
      <c r="FE68" s="37"/>
      <c r="FF68" s="37"/>
      <c r="FG68" s="37"/>
      <c r="FH68" s="37"/>
      <c r="FI68" s="37"/>
      <c r="FJ68" s="37"/>
      <c r="FK68" s="37"/>
      <c r="FL68" s="37"/>
      <c r="FM68" s="37"/>
      <c r="FN68" s="37"/>
      <c r="FO68" s="37"/>
      <c r="FP68" s="37"/>
      <c r="FQ68" s="37"/>
      <c r="FR68" s="37"/>
      <c r="FS68" s="37"/>
      <c r="FT68" s="37"/>
      <c r="FU68" s="37"/>
      <c r="FV68" s="37"/>
      <c r="FW68" s="37"/>
      <c r="FX68" s="37"/>
      <c r="FY68" s="37"/>
      <c r="FZ68" s="37"/>
      <c r="GA68" s="37"/>
      <c r="GB68" s="37"/>
      <c r="GC68" s="37"/>
      <c r="GD68" s="37"/>
      <c r="GE68" s="37"/>
      <c r="GF68" s="37"/>
      <c r="GG68" s="37"/>
      <c r="GH68" s="37"/>
      <c r="GI68" s="37"/>
      <c r="GJ68" s="37"/>
      <c r="GK68" s="37"/>
      <c r="GL68" s="37"/>
      <c r="GM68" s="37"/>
      <c r="GN68" s="37"/>
      <c r="GO68" s="37"/>
      <c r="GP68" s="37"/>
      <c r="GQ68" s="37"/>
      <c r="GR68" s="37"/>
      <c r="GS68" s="37"/>
      <c r="GT68" s="37"/>
      <c r="GU68" s="37"/>
      <c r="GV68" s="37"/>
      <c r="GW68" s="37"/>
      <c r="GX68" s="37"/>
      <c r="GY68" s="37"/>
      <c r="GZ68" s="37"/>
      <c r="HA68" s="37"/>
      <c r="HB68" s="37"/>
      <c r="HC68" s="37"/>
      <c r="HD68" s="37"/>
      <c r="HE68" s="37"/>
      <c r="HF68" s="37"/>
      <c r="HG68" s="37"/>
      <c r="HH68" s="37"/>
      <c r="HI68" s="37"/>
      <c r="HJ68" s="37"/>
      <c r="HK68" s="37"/>
      <c r="HL68" s="37"/>
      <c r="HM68" s="37"/>
      <c r="HN68" s="37"/>
      <c r="HO68" s="37"/>
      <c r="HP68" s="37"/>
      <c r="HQ68" s="37"/>
      <c r="HR68" s="37"/>
      <c r="HS68" s="37"/>
      <c r="HT68" s="37"/>
      <c r="HU68" s="37"/>
      <c r="HV68" s="37"/>
      <c r="HW68" s="37"/>
      <c r="HX68" s="37"/>
      <c r="HY68" s="37"/>
      <c r="HZ68" s="37"/>
      <c r="IA68" s="37"/>
      <c r="IB68" s="37"/>
      <c r="IC68" s="37"/>
      <c r="ID68" s="37"/>
      <c r="IE68" s="37"/>
      <c r="IF68" s="37"/>
      <c r="IG68" s="37"/>
      <c r="IH68" s="37"/>
      <c r="II68" s="37"/>
      <c r="IJ68" s="37"/>
      <c r="IK68" s="37"/>
      <c r="IL68" s="37"/>
      <c r="IM68" s="37"/>
      <c r="IN68" s="37"/>
      <c r="IO68" s="37"/>
      <c r="IP68" s="37"/>
      <c r="IQ68" s="37"/>
      <c r="IR68" s="37"/>
      <c r="IS68" s="37"/>
      <c r="IT68" s="37"/>
      <c r="IU68" s="37"/>
      <c r="IV68" s="37"/>
    </row>
    <row r="69" spans="2:256" s="87" customFormat="1" ht="15.75" hidden="1" customHeight="1" x14ac:dyDescent="0.2">
      <c r="B69" s="224"/>
      <c r="C69" s="224"/>
      <c r="D69" s="224"/>
      <c r="E69" s="224"/>
      <c r="F69" s="224"/>
      <c r="G69" s="224"/>
      <c r="H69" s="224"/>
      <c r="I69" s="224"/>
      <c r="J69" s="224"/>
      <c r="K69" s="224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  <c r="BM69" s="37"/>
      <c r="BN69" s="37"/>
      <c r="BO69" s="37"/>
      <c r="BP69" s="37"/>
      <c r="BQ69" s="37"/>
      <c r="BR69" s="37"/>
      <c r="BS69" s="37"/>
      <c r="BT69" s="37"/>
      <c r="BU69" s="37"/>
      <c r="BV69" s="37"/>
      <c r="BW69" s="37"/>
      <c r="BX69" s="37"/>
      <c r="BY69" s="37"/>
      <c r="BZ69" s="37"/>
      <c r="CA69" s="37"/>
      <c r="CB69" s="37"/>
      <c r="CC69" s="37"/>
      <c r="CD69" s="37"/>
      <c r="CE69" s="37"/>
      <c r="CF69" s="37"/>
      <c r="CG69" s="37"/>
      <c r="CH69" s="37"/>
      <c r="CI69" s="37"/>
      <c r="CJ69" s="37"/>
      <c r="CK69" s="37"/>
      <c r="CL69" s="37"/>
      <c r="CM69" s="37"/>
      <c r="CN69" s="37"/>
      <c r="CO69" s="37"/>
      <c r="CP69" s="37"/>
      <c r="CQ69" s="37"/>
      <c r="CR69" s="37"/>
      <c r="CS69" s="37"/>
      <c r="CT69" s="37"/>
      <c r="CU69" s="37"/>
      <c r="CV69" s="37"/>
      <c r="CW69" s="37"/>
      <c r="CX69" s="37"/>
      <c r="CY69" s="37"/>
      <c r="CZ69" s="37"/>
      <c r="DA69" s="37"/>
      <c r="DB69" s="37"/>
      <c r="DC69" s="37"/>
      <c r="DD69" s="37"/>
      <c r="DE69" s="37"/>
      <c r="DF69" s="37"/>
      <c r="DG69" s="37"/>
      <c r="DH69" s="37"/>
      <c r="DI69" s="37"/>
      <c r="DJ69" s="37"/>
      <c r="DK69" s="37"/>
      <c r="DL69" s="37"/>
      <c r="DM69" s="37"/>
      <c r="DN69" s="37"/>
      <c r="DO69" s="37"/>
      <c r="DP69" s="37"/>
      <c r="DQ69" s="37"/>
      <c r="DR69" s="37"/>
      <c r="DS69" s="37"/>
      <c r="DT69" s="37"/>
      <c r="DU69" s="37"/>
      <c r="DV69" s="37"/>
      <c r="DW69" s="37"/>
      <c r="DX69" s="37"/>
      <c r="DY69" s="37"/>
      <c r="DZ69" s="37"/>
      <c r="EA69" s="37"/>
      <c r="EB69" s="37"/>
      <c r="EC69" s="37"/>
      <c r="ED69" s="37"/>
      <c r="EE69" s="37"/>
      <c r="EF69" s="37"/>
      <c r="EG69" s="37"/>
      <c r="EH69" s="37"/>
      <c r="EI69" s="37"/>
      <c r="EJ69" s="37"/>
      <c r="EK69" s="37"/>
      <c r="EL69" s="37"/>
      <c r="EM69" s="37"/>
      <c r="EN69" s="37"/>
      <c r="EO69" s="37"/>
      <c r="EP69" s="37"/>
      <c r="EQ69" s="37"/>
      <c r="ER69" s="37"/>
      <c r="ES69" s="37"/>
      <c r="ET69" s="37"/>
      <c r="EU69" s="37"/>
      <c r="EV69" s="37"/>
      <c r="EW69" s="37"/>
      <c r="EX69" s="37"/>
      <c r="EY69" s="37"/>
      <c r="EZ69" s="37"/>
      <c r="FA69" s="37"/>
      <c r="FB69" s="37"/>
      <c r="FC69" s="37"/>
      <c r="FD69" s="37"/>
      <c r="FE69" s="37"/>
      <c r="FF69" s="37"/>
      <c r="FG69" s="37"/>
      <c r="FH69" s="37"/>
      <c r="FI69" s="37"/>
      <c r="FJ69" s="37"/>
      <c r="FK69" s="37"/>
      <c r="FL69" s="37"/>
      <c r="FM69" s="37"/>
      <c r="FN69" s="37"/>
      <c r="FO69" s="37"/>
      <c r="FP69" s="37"/>
      <c r="FQ69" s="37"/>
      <c r="FR69" s="37"/>
      <c r="FS69" s="37"/>
      <c r="FT69" s="37"/>
      <c r="FU69" s="37"/>
      <c r="FV69" s="37"/>
      <c r="FW69" s="37"/>
      <c r="FX69" s="37"/>
      <c r="FY69" s="37"/>
      <c r="FZ69" s="37"/>
      <c r="GA69" s="37"/>
      <c r="GB69" s="37"/>
      <c r="GC69" s="37"/>
      <c r="GD69" s="37"/>
      <c r="GE69" s="37"/>
      <c r="GF69" s="37"/>
      <c r="GG69" s="37"/>
      <c r="GH69" s="37"/>
      <c r="GI69" s="37"/>
      <c r="GJ69" s="37"/>
      <c r="GK69" s="37"/>
      <c r="GL69" s="37"/>
      <c r="GM69" s="37"/>
      <c r="GN69" s="37"/>
      <c r="GO69" s="37"/>
      <c r="GP69" s="37"/>
      <c r="GQ69" s="37"/>
      <c r="GR69" s="37"/>
      <c r="GS69" s="37"/>
      <c r="GT69" s="37"/>
      <c r="GU69" s="37"/>
      <c r="GV69" s="37"/>
      <c r="GW69" s="37"/>
      <c r="GX69" s="37"/>
      <c r="GY69" s="37"/>
      <c r="GZ69" s="37"/>
      <c r="HA69" s="37"/>
      <c r="HB69" s="37"/>
      <c r="HC69" s="37"/>
      <c r="HD69" s="37"/>
      <c r="HE69" s="37"/>
      <c r="HF69" s="37"/>
      <c r="HG69" s="37"/>
      <c r="HH69" s="37"/>
      <c r="HI69" s="37"/>
      <c r="HJ69" s="37"/>
      <c r="HK69" s="37"/>
      <c r="HL69" s="37"/>
      <c r="HM69" s="37"/>
      <c r="HN69" s="37"/>
      <c r="HO69" s="37"/>
      <c r="HP69" s="37"/>
      <c r="HQ69" s="37"/>
      <c r="HR69" s="37"/>
      <c r="HS69" s="37"/>
      <c r="HT69" s="37"/>
      <c r="HU69" s="37"/>
      <c r="HV69" s="37"/>
      <c r="HW69" s="37"/>
      <c r="HX69" s="37"/>
      <c r="HY69" s="37"/>
      <c r="HZ69" s="37"/>
      <c r="IA69" s="37"/>
      <c r="IB69" s="37"/>
      <c r="IC69" s="37"/>
      <c r="ID69" s="37"/>
      <c r="IE69" s="37"/>
      <c r="IF69" s="37"/>
      <c r="IG69" s="37"/>
      <c r="IH69" s="37"/>
      <c r="II69" s="37"/>
      <c r="IJ69" s="37"/>
      <c r="IK69" s="37"/>
      <c r="IL69" s="37"/>
      <c r="IM69" s="37"/>
      <c r="IN69" s="37"/>
      <c r="IO69" s="37"/>
      <c r="IP69" s="37"/>
      <c r="IQ69" s="37"/>
      <c r="IR69" s="37"/>
      <c r="IS69" s="37"/>
      <c r="IT69" s="37"/>
      <c r="IU69" s="37"/>
      <c r="IV69" s="37"/>
    </row>
    <row r="70" spans="2:256" s="87" customFormat="1" ht="15.75" hidden="1" customHeight="1" x14ac:dyDescent="0.2">
      <c r="B70" s="224"/>
      <c r="C70" s="224"/>
      <c r="D70" s="224"/>
      <c r="E70" s="224"/>
      <c r="F70" s="224"/>
      <c r="G70" s="224"/>
      <c r="H70" s="224"/>
      <c r="I70" s="224"/>
      <c r="J70" s="224"/>
      <c r="K70" s="224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  <c r="BM70" s="37"/>
      <c r="BN70" s="37"/>
      <c r="BO70" s="37"/>
      <c r="BP70" s="37"/>
      <c r="BQ70" s="37"/>
      <c r="BR70" s="37"/>
      <c r="BS70" s="37"/>
      <c r="BT70" s="37"/>
      <c r="BU70" s="37"/>
      <c r="BV70" s="37"/>
      <c r="BW70" s="37"/>
      <c r="BX70" s="37"/>
      <c r="BY70" s="37"/>
      <c r="BZ70" s="37"/>
      <c r="CA70" s="37"/>
      <c r="CB70" s="37"/>
      <c r="CC70" s="37"/>
      <c r="CD70" s="37"/>
      <c r="CE70" s="37"/>
      <c r="CF70" s="37"/>
      <c r="CG70" s="37"/>
      <c r="CH70" s="37"/>
      <c r="CI70" s="37"/>
      <c r="CJ70" s="37"/>
      <c r="CK70" s="37"/>
      <c r="CL70" s="37"/>
      <c r="CM70" s="37"/>
      <c r="CN70" s="37"/>
      <c r="CO70" s="37"/>
      <c r="CP70" s="37"/>
      <c r="CQ70" s="37"/>
      <c r="CR70" s="37"/>
      <c r="CS70" s="37"/>
      <c r="CT70" s="37"/>
      <c r="CU70" s="37"/>
      <c r="CV70" s="37"/>
      <c r="CW70" s="37"/>
      <c r="CX70" s="37"/>
      <c r="CY70" s="37"/>
      <c r="CZ70" s="37"/>
      <c r="DA70" s="37"/>
      <c r="DB70" s="37"/>
      <c r="DC70" s="37"/>
      <c r="DD70" s="37"/>
      <c r="DE70" s="37"/>
      <c r="DF70" s="37"/>
      <c r="DG70" s="37"/>
      <c r="DH70" s="37"/>
      <c r="DI70" s="37"/>
      <c r="DJ70" s="37"/>
      <c r="DK70" s="37"/>
      <c r="DL70" s="37"/>
      <c r="DM70" s="37"/>
      <c r="DN70" s="37"/>
      <c r="DO70" s="37"/>
      <c r="DP70" s="37"/>
      <c r="DQ70" s="37"/>
      <c r="DR70" s="37"/>
      <c r="DS70" s="37"/>
      <c r="DT70" s="37"/>
      <c r="DU70" s="37"/>
      <c r="DV70" s="37"/>
      <c r="DW70" s="37"/>
      <c r="DX70" s="37"/>
      <c r="DY70" s="37"/>
      <c r="DZ70" s="37"/>
      <c r="EA70" s="37"/>
      <c r="EB70" s="37"/>
      <c r="EC70" s="37"/>
      <c r="ED70" s="37"/>
      <c r="EE70" s="37"/>
      <c r="EF70" s="37"/>
      <c r="EG70" s="37"/>
      <c r="EH70" s="37"/>
      <c r="EI70" s="37"/>
      <c r="EJ70" s="37"/>
      <c r="EK70" s="37"/>
      <c r="EL70" s="37"/>
      <c r="EM70" s="37"/>
      <c r="EN70" s="37"/>
      <c r="EO70" s="37"/>
      <c r="EP70" s="37"/>
      <c r="EQ70" s="37"/>
      <c r="ER70" s="37"/>
      <c r="ES70" s="37"/>
      <c r="ET70" s="37"/>
      <c r="EU70" s="37"/>
      <c r="EV70" s="37"/>
      <c r="EW70" s="37"/>
      <c r="EX70" s="37"/>
      <c r="EY70" s="37"/>
      <c r="EZ70" s="37"/>
      <c r="FA70" s="37"/>
      <c r="FB70" s="37"/>
      <c r="FC70" s="37"/>
      <c r="FD70" s="37"/>
      <c r="FE70" s="37"/>
      <c r="FF70" s="37"/>
      <c r="FG70" s="37"/>
      <c r="FH70" s="37"/>
      <c r="FI70" s="37"/>
      <c r="FJ70" s="37"/>
      <c r="FK70" s="37"/>
      <c r="FL70" s="37"/>
      <c r="FM70" s="37"/>
      <c r="FN70" s="37"/>
      <c r="FO70" s="37"/>
      <c r="FP70" s="37"/>
      <c r="FQ70" s="37"/>
      <c r="FR70" s="37"/>
      <c r="FS70" s="37"/>
      <c r="FT70" s="37"/>
      <c r="FU70" s="37"/>
      <c r="FV70" s="37"/>
      <c r="FW70" s="37"/>
      <c r="FX70" s="37"/>
      <c r="FY70" s="37"/>
      <c r="FZ70" s="37"/>
      <c r="GA70" s="37"/>
      <c r="GB70" s="37"/>
      <c r="GC70" s="37"/>
      <c r="GD70" s="37"/>
      <c r="GE70" s="37"/>
      <c r="GF70" s="37"/>
      <c r="GG70" s="37"/>
      <c r="GH70" s="37"/>
      <c r="GI70" s="37"/>
      <c r="GJ70" s="37"/>
      <c r="GK70" s="37"/>
      <c r="GL70" s="37"/>
      <c r="GM70" s="37"/>
      <c r="GN70" s="37"/>
      <c r="GO70" s="37"/>
      <c r="GP70" s="37"/>
      <c r="GQ70" s="37"/>
      <c r="GR70" s="37"/>
      <c r="GS70" s="37"/>
      <c r="GT70" s="37"/>
      <c r="GU70" s="37"/>
      <c r="GV70" s="37"/>
      <c r="GW70" s="37"/>
      <c r="GX70" s="37"/>
      <c r="GY70" s="37"/>
      <c r="GZ70" s="37"/>
      <c r="HA70" s="37"/>
      <c r="HB70" s="37"/>
      <c r="HC70" s="37"/>
      <c r="HD70" s="37"/>
      <c r="HE70" s="37"/>
      <c r="HF70" s="37"/>
      <c r="HG70" s="37"/>
      <c r="HH70" s="37"/>
      <c r="HI70" s="37"/>
      <c r="HJ70" s="37"/>
      <c r="HK70" s="37"/>
      <c r="HL70" s="37"/>
      <c r="HM70" s="37"/>
      <c r="HN70" s="37"/>
      <c r="HO70" s="37"/>
      <c r="HP70" s="37"/>
      <c r="HQ70" s="37"/>
      <c r="HR70" s="37"/>
      <c r="HS70" s="37"/>
      <c r="HT70" s="37"/>
      <c r="HU70" s="37"/>
      <c r="HV70" s="37"/>
      <c r="HW70" s="37"/>
      <c r="HX70" s="37"/>
      <c r="HY70" s="37"/>
      <c r="HZ70" s="37"/>
      <c r="IA70" s="37"/>
      <c r="IB70" s="37"/>
      <c r="IC70" s="37"/>
      <c r="ID70" s="37"/>
      <c r="IE70" s="37"/>
      <c r="IF70" s="37"/>
      <c r="IG70" s="37"/>
      <c r="IH70" s="37"/>
      <c r="II70" s="37"/>
      <c r="IJ70" s="37"/>
      <c r="IK70" s="37"/>
      <c r="IL70" s="37"/>
      <c r="IM70" s="37"/>
      <c r="IN70" s="37"/>
      <c r="IO70" s="37"/>
      <c r="IP70" s="37"/>
      <c r="IQ70" s="37"/>
      <c r="IR70" s="37"/>
      <c r="IS70" s="37"/>
      <c r="IT70" s="37"/>
      <c r="IU70" s="37"/>
      <c r="IV70" s="37"/>
    </row>
    <row r="71" spans="2:256" s="87" customFormat="1" ht="15.75" hidden="1" customHeight="1" x14ac:dyDescent="0.2">
      <c r="B71" s="224"/>
      <c r="C71" s="224"/>
      <c r="D71" s="224"/>
      <c r="E71" s="224"/>
      <c r="F71" s="224"/>
      <c r="G71" s="224"/>
      <c r="H71" s="224"/>
      <c r="I71" s="224"/>
      <c r="J71" s="224"/>
      <c r="K71" s="224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  <c r="BM71" s="37"/>
      <c r="BN71" s="37"/>
      <c r="BO71" s="37"/>
      <c r="BP71" s="37"/>
      <c r="BQ71" s="37"/>
      <c r="BR71" s="37"/>
      <c r="BS71" s="37"/>
      <c r="BT71" s="37"/>
      <c r="BU71" s="37"/>
      <c r="BV71" s="37"/>
      <c r="BW71" s="37"/>
      <c r="BX71" s="37"/>
      <c r="BY71" s="37"/>
      <c r="BZ71" s="37"/>
      <c r="CA71" s="37"/>
      <c r="CB71" s="37"/>
      <c r="CC71" s="37"/>
      <c r="CD71" s="37"/>
      <c r="CE71" s="37"/>
      <c r="CF71" s="37"/>
      <c r="CG71" s="37"/>
      <c r="CH71" s="37"/>
      <c r="CI71" s="37"/>
      <c r="CJ71" s="37"/>
      <c r="CK71" s="37"/>
      <c r="CL71" s="37"/>
      <c r="CM71" s="37"/>
      <c r="CN71" s="37"/>
      <c r="CO71" s="37"/>
      <c r="CP71" s="37"/>
      <c r="CQ71" s="37"/>
      <c r="CR71" s="37"/>
      <c r="CS71" s="37"/>
      <c r="CT71" s="37"/>
      <c r="CU71" s="37"/>
      <c r="CV71" s="37"/>
      <c r="CW71" s="37"/>
      <c r="CX71" s="37"/>
      <c r="CY71" s="37"/>
      <c r="CZ71" s="37"/>
      <c r="DA71" s="37"/>
      <c r="DB71" s="37"/>
      <c r="DC71" s="37"/>
      <c r="DD71" s="37"/>
      <c r="DE71" s="37"/>
      <c r="DF71" s="37"/>
      <c r="DG71" s="37"/>
      <c r="DH71" s="37"/>
      <c r="DI71" s="37"/>
      <c r="DJ71" s="37"/>
      <c r="DK71" s="37"/>
      <c r="DL71" s="37"/>
      <c r="DM71" s="37"/>
      <c r="DN71" s="37"/>
      <c r="DO71" s="37"/>
      <c r="DP71" s="37"/>
      <c r="DQ71" s="37"/>
      <c r="DR71" s="37"/>
      <c r="DS71" s="37"/>
      <c r="DT71" s="37"/>
      <c r="DU71" s="37"/>
      <c r="DV71" s="37"/>
      <c r="DW71" s="37"/>
      <c r="DX71" s="37"/>
      <c r="DY71" s="37"/>
      <c r="DZ71" s="37"/>
      <c r="EA71" s="37"/>
      <c r="EB71" s="37"/>
      <c r="EC71" s="37"/>
      <c r="ED71" s="37"/>
      <c r="EE71" s="37"/>
      <c r="EF71" s="37"/>
      <c r="EG71" s="37"/>
      <c r="EH71" s="37"/>
      <c r="EI71" s="37"/>
      <c r="EJ71" s="37"/>
      <c r="EK71" s="37"/>
      <c r="EL71" s="37"/>
      <c r="EM71" s="37"/>
      <c r="EN71" s="37"/>
      <c r="EO71" s="37"/>
      <c r="EP71" s="37"/>
      <c r="EQ71" s="37"/>
      <c r="ER71" s="37"/>
      <c r="ES71" s="37"/>
      <c r="ET71" s="37"/>
      <c r="EU71" s="37"/>
      <c r="EV71" s="37"/>
      <c r="EW71" s="37"/>
      <c r="EX71" s="37"/>
      <c r="EY71" s="37"/>
      <c r="EZ71" s="37"/>
      <c r="FA71" s="37"/>
      <c r="FB71" s="37"/>
      <c r="FC71" s="37"/>
      <c r="FD71" s="37"/>
      <c r="FE71" s="37"/>
      <c r="FF71" s="37"/>
      <c r="FG71" s="37"/>
      <c r="FH71" s="37"/>
      <c r="FI71" s="37"/>
      <c r="FJ71" s="37"/>
      <c r="FK71" s="37"/>
      <c r="FL71" s="37"/>
      <c r="FM71" s="37"/>
      <c r="FN71" s="37"/>
      <c r="FO71" s="37"/>
      <c r="FP71" s="37"/>
      <c r="FQ71" s="37"/>
      <c r="FR71" s="37"/>
      <c r="FS71" s="37"/>
      <c r="FT71" s="37"/>
      <c r="FU71" s="37"/>
      <c r="FV71" s="37"/>
      <c r="FW71" s="37"/>
      <c r="FX71" s="37"/>
      <c r="FY71" s="37"/>
      <c r="FZ71" s="37"/>
      <c r="GA71" s="37"/>
      <c r="GB71" s="37"/>
      <c r="GC71" s="37"/>
      <c r="GD71" s="37"/>
      <c r="GE71" s="37"/>
      <c r="GF71" s="37"/>
      <c r="GG71" s="37"/>
      <c r="GH71" s="37"/>
      <c r="GI71" s="37"/>
      <c r="GJ71" s="37"/>
      <c r="GK71" s="37"/>
      <c r="GL71" s="37"/>
      <c r="GM71" s="37"/>
      <c r="GN71" s="37"/>
      <c r="GO71" s="37"/>
      <c r="GP71" s="37"/>
      <c r="GQ71" s="37"/>
      <c r="GR71" s="37"/>
      <c r="GS71" s="37"/>
      <c r="GT71" s="37"/>
      <c r="GU71" s="37"/>
      <c r="GV71" s="37"/>
      <c r="GW71" s="37"/>
      <c r="GX71" s="37"/>
      <c r="GY71" s="37"/>
      <c r="GZ71" s="37"/>
      <c r="HA71" s="37"/>
      <c r="HB71" s="37"/>
      <c r="HC71" s="37"/>
      <c r="HD71" s="37"/>
      <c r="HE71" s="37"/>
      <c r="HF71" s="37"/>
      <c r="HG71" s="37"/>
      <c r="HH71" s="37"/>
      <c r="HI71" s="37"/>
      <c r="HJ71" s="37"/>
      <c r="HK71" s="37"/>
      <c r="HL71" s="37"/>
      <c r="HM71" s="37"/>
      <c r="HN71" s="37"/>
      <c r="HO71" s="37"/>
      <c r="HP71" s="37"/>
      <c r="HQ71" s="37"/>
      <c r="HR71" s="37"/>
      <c r="HS71" s="37"/>
      <c r="HT71" s="37"/>
      <c r="HU71" s="37"/>
      <c r="HV71" s="37"/>
      <c r="HW71" s="37"/>
      <c r="HX71" s="37"/>
      <c r="HY71" s="37"/>
      <c r="HZ71" s="37"/>
      <c r="IA71" s="37"/>
      <c r="IB71" s="37"/>
      <c r="IC71" s="37"/>
      <c r="ID71" s="37"/>
      <c r="IE71" s="37"/>
      <c r="IF71" s="37"/>
      <c r="IG71" s="37"/>
      <c r="IH71" s="37"/>
      <c r="II71" s="37"/>
      <c r="IJ71" s="37"/>
      <c r="IK71" s="37"/>
      <c r="IL71" s="37"/>
      <c r="IM71" s="37"/>
      <c r="IN71" s="37"/>
      <c r="IO71" s="37"/>
      <c r="IP71" s="37"/>
      <c r="IQ71" s="37"/>
      <c r="IR71" s="37"/>
      <c r="IS71" s="37"/>
      <c r="IT71" s="37"/>
      <c r="IU71" s="37"/>
      <c r="IV71" s="37"/>
    </row>
    <row r="72" spans="2:256" s="87" customFormat="1" ht="15.75" hidden="1" customHeight="1" x14ac:dyDescent="0.2">
      <c r="B72" s="224"/>
      <c r="C72" s="224"/>
      <c r="D72" s="224"/>
      <c r="E72" s="224"/>
      <c r="F72" s="224"/>
      <c r="G72" s="224"/>
      <c r="H72" s="224"/>
      <c r="I72" s="224"/>
      <c r="J72" s="224"/>
      <c r="K72" s="224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37"/>
      <c r="BR72" s="37"/>
      <c r="BS72" s="37"/>
      <c r="BT72" s="37"/>
      <c r="BU72" s="37"/>
      <c r="BV72" s="37"/>
      <c r="BW72" s="37"/>
      <c r="BX72" s="37"/>
      <c r="BY72" s="37"/>
      <c r="BZ72" s="37"/>
      <c r="CA72" s="37"/>
      <c r="CB72" s="37"/>
      <c r="CC72" s="37"/>
      <c r="CD72" s="37"/>
      <c r="CE72" s="37"/>
      <c r="CF72" s="37"/>
      <c r="CG72" s="37"/>
      <c r="CH72" s="37"/>
      <c r="CI72" s="37"/>
      <c r="CJ72" s="37"/>
      <c r="CK72" s="37"/>
      <c r="CL72" s="37"/>
      <c r="CM72" s="37"/>
      <c r="CN72" s="37"/>
      <c r="CO72" s="37"/>
      <c r="CP72" s="37"/>
      <c r="CQ72" s="37"/>
      <c r="CR72" s="37"/>
      <c r="CS72" s="37"/>
      <c r="CT72" s="37"/>
      <c r="CU72" s="37"/>
      <c r="CV72" s="37"/>
      <c r="CW72" s="37"/>
      <c r="CX72" s="37"/>
      <c r="CY72" s="37"/>
      <c r="CZ72" s="37"/>
      <c r="DA72" s="37"/>
      <c r="DB72" s="37"/>
      <c r="DC72" s="37"/>
      <c r="DD72" s="37"/>
      <c r="DE72" s="37"/>
      <c r="DF72" s="37"/>
      <c r="DG72" s="37"/>
      <c r="DH72" s="37"/>
      <c r="DI72" s="37"/>
      <c r="DJ72" s="37"/>
      <c r="DK72" s="37"/>
      <c r="DL72" s="37"/>
      <c r="DM72" s="37"/>
      <c r="DN72" s="37"/>
      <c r="DO72" s="37"/>
      <c r="DP72" s="37"/>
      <c r="DQ72" s="37"/>
      <c r="DR72" s="37"/>
      <c r="DS72" s="37"/>
      <c r="DT72" s="37"/>
      <c r="DU72" s="37"/>
      <c r="DV72" s="37"/>
      <c r="DW72" s="37"/>
      <c r="DX72" s="37"/>
      <c r="DY72" s="37"/>
      <c r="DZ72" s="37"/>
      <c r="EA72" s="37"/>
      <c r="EB72" s="37"/>
      <c r="EC72" s="37"/>
      <c r="ED72" s="37"/>
      <c r="EE72" s="37"/>
      <c r="EF72" s="37"/>
      <c r="EG72" s="37"/>
      <c r="EH72" s="37"/>
      <c r="EI72" s="37"/>
      <c r="EJ72" s="37"/>
      <c r="EK72" s="37"/>
      <c r="EL72" s="37"/>
      <c r="EM72" s="37"/>
      <c r="EN72" s="37"/>
      <c r="EO72" s="37"/>
      <c r="EP72" s="37"/>
      <c r="EQ72" s="37"/>
      <c r="ER72" s="37"/>
      <c r="ES72" s="37"/>
      <c r="ET72" s="37"/>
      <c r="EU72" s="37"/>
      <c r="EV72" s="37"/>
      <c r="EW72" s="37"/>
      <c r="EX72" s="37"/>
      <c r="EY72" s="37"/>
      <c r="EZ72" s="37"/>
      <c r="FA72" s="37"/>
      <c r="FB72" s="37"/>
      <c r="FC72" s="37"/>
      <c r="FD72" s="37"/>
      <c r="FE72" s="37"/>
      <c r="FF72" s="37"/>
      <c r="FG72" s="37"/>
      <c r="FH72" s="37"/>
      <c r="FI72" s="37"/>
      <c r="FJ72" s="37"/>
      <c r="FK72" s="37"/>
      <c r="FL72" s="37"/>
      <c r="FM72" s="37"/>
      <c r="FN72" s="37"/>
      <c r="FO72" s="37"/>
      <c r="FP72" s="37"/>
      <c r="FQ72" s="37"/>
      <c r="FR72" s="37"/>
      <c r="FS72" s="37"/>
      <c r="FT72" s="37"/>
      <c r="FU72" s="37"/>
      <c r="FV72" s="37"/>
      <c r="FW72" s="37"/>
      <c r="FX72" s="37"/>
      <c r="FY72" s="37"/>
      <c r="FZ72" s="37"/>
      <c r="GA72" s="37"/>
      <c r="GB72" s="37"/>
      <c r="GC72" s="37"/>
      <c r="GD72" s="37"/>
      <c r="GE72" s="37"/>
      <c r="GF72" s="37"/>
      <c r="GG72" s="37"/>
      <c r="GH72" s="37"/>
      <c r="GI72" s="37"/>
      <c r="GJ72" s="37"/>
      <c r="GK72" s="37"/>
      <c r="GL72" s="37"/>
      <c r="GM72" s="37"/>
      <c r="GN72" s="37"/>
      <c r="GO72" s="37"/>
      <c r="GP72" s="37"/>
      <c r="GQ72" s="37"/>
      <c r="GR72" s="37"/>
      <c r="GS72" s="37"/>
      <c r="GT72" s="37"/>
      <c r="GU72" s="37"/>
      <c r="GV72" s="37"/>
      <c r="GW72" s="37"/>
      <c r="GX72" s="37"/>
      <c r="GY72" s="37"/>
      <c r="GZ72" s="37"/>
      <c r="HA72" s="37"/>
      <c r="HB72" s="37"/>
      <c r="HC72" s="37"/>
      <c r="HD72" s="37"/>
      <c r="HE72" s="37"/>
      <c r="HF72" s="37"/>
      <c r="HG72" s="37"/>
      <c r="HH72" s="37"/>
      <c r="HI72" s="37"/>
      <c r="HJ72" s="37"/>
      <c r="HK72" s="37"/>
      <c r="HL72" s="37"/>
      <c r="HM72" s="37"/>
      <c r="HN72" s="37"/>
      <c r="HO72" s="37"/>
      <c r="HP72" s="37"/>
      <c r="HQ72" s="37"/>
      <c r="HR72" s="37"/>
      <c r="HS72" s="37"/>
      <c r="HT72" s="37"/>
      <c r="HU72" s="37"/>
      <c r="HV72" s="37"/>
      <c r="HW72" s="37"/>
      <c r="HX72" s="37"/>
      <c r="HY72" s="37"/>
      <c r="HZ72" s="37"/>
      <c r="IA72" s="37"/>
      <c r="IB72" s="37"/>
      <c r="IC72" s="37"/>
      <c r="ID72" s="37"/>
      <c r="IE72" s="37"/>
      <c r="IF72" s="37"/>
      <c r="IG72" s="37"/>
      <c r="IH72" s="37"/>
      <c r="II72" s="37"/>
      <c r="IJ72" s="37"/>
      <c r="IK72" s="37"/>
      <c r="IL72" s="37"/>
      <c r="IM72" s="37"/>
      <c r="IN72" s="37"/>
      <c r="IO72" s="37"/>
      <c r="IP72" s="37"/>
      <c r="IQ72" s="37"/>
      <c r="IR72" s="37"/>
      <c r="IS72" s="37"/>
      <c r="IT72" s="37"/>
      <c r="IU72" s="37"/>
      <c r="IV72" s="37"/>
    </row>
    <row r="73" spans="2:256" s="87" customFormat="1" ht="15.75" hidden="1" customHeight="1" x14ac:dyDescent="0.2">
      <c r="B73" s="224"/>
      <c r="C73" s="224"/>
      <c r="D73" s="224"/>
      <c r="E73" s="224"/>
      <c r="F73" s="224"/>
      <c r="G73" s="224"/>
      <c r="H73" s="224"/>
      <c r="I73" s="224"/>
      <c r="J73" s="224"/>
      <c r="K73" s="224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  <c r="BQ73" s="37"/>
      <c r="BR73" s="37"/>
      <c r="BS73" s="37"/>
      <c r="BT73" s="37"/>
      <c r="BU73" s="37"/>
      <c r="BV73" s="37"/>
      <c r="BW73" s="37"/>
      <c r="BX73" s="37"/>
      <c r="BY73" s="37"/>
      <c r="BZ73" s="37"/>
      <c r="CA73" s="37"/>
      <c r="CB73" s="37"/>
      <c r="CC73" s="37"/>
      <c r="CD73" s="37"/>
      <c r="CE73" s="37"/>
      <c r="CF73" s="37"/>
      <c r="CG73" s="37"/>
      <c r="CH73" s="37"/>
      <c r="CI73" s="37"/>
      <c r="CJ73" s="37"/>
      <c r="CK73" s="37"/>
      <c r="CL73" s="37"/>
      <c r="CM73" s="37"/>
      <c r="CN73" s="37"/>
      <c r="CO73" s="37"/>
      <c r="CP73" s="37"/>
      <c r="CQ73" s="37"/>
      <c r="CR73" s="37"/>
      <c r="CS73" s="37"/>
      <c r="CT73" s="37"/>
      <c r="CU73" s="37"/>
      <c r="CV73" s="37"/>
      <c r="CW73" s="37"/>
      <c r="CX73" s="37"/>
      <c r="CY73" s="37"/>
      <c r="CZ73" s="37"/>
      <c r="DA73" s="37"/>
      <c r="DB73" s="37"/>
      <c r="DC73" s="37"/>
      <c r="DD73" s="37"/>
      <c r="DE73" s="37"/>
      <c r="DF73" s="37"/>
      <c r="DG73" s="37"/>
      <c r="DH73" s="37"/>
      <c r="DI73" s="37"/>
      <c r="DJ73" s="37"/>
      <c r="DK73" s="37"/>
      <c r="DL73" s="37"/>
      <c r="DM73" s="37"/>
      <c r="DN73" s="37"/>
      <c r="DO73" s="37"/>
      <c r="DP73" s="37"/>
      <c r="DQ73" s="37"/>
      <c r="DR73" s="37"/>
      <c r="DS73" s="37"/>
      <c r="DT73" s="37"/>
      <c r="DU73" s="37"/>
      <c r="DV73" s="37"/>
      <c r="DW73" s="37"/>
      <c r="DX73" s="37"/>
      <c r="DY73" s="37"/>
      <c r="DZ73" s="37"/>
      <c r="EA73" s="37"/>
      <c r="EB73" s="37"/>
      <c r="EC73" s="37"/>
      <c r="ED73" s="37"/>
      <c r="EE73" s="37"/>
      <c r="EF73" s="37"/>
      <c r="EG73" s="37"/>
      <c r="EH73" s="37"/>
      <c r="EI73" s="37"/>
      <c r="EJ73" s="37"/>
      <c r="EK73" s="37"/>
      <c r="EL73" s="37"/>
      <c r="EM73" s="37"/>
      <c r="EN73" s="37"/>
      <c r="EO73" s="37"/>
      <c r="EP73" s="37"/>
      <c r="EQ73" s="37"/>
      <c r="ER73" s="37"/>
      <c r="ES73" s="37"/>
      <c r="ET73" s="37"/>
      <c r="EU73" s="37"/>
      <c r="EV73" s="37"/>
      <c r="EW73" s="37"/>
      <c r="EX73" s="37"/>
      <c r="EY73" s="37"/>
      <c r="EZ73" s="37"/>
      <c r="FA73" s="37"/>
      <c r="FB73" s="37"/>
      <c r="FC73" s="37"/>
      <c r="FD73" s="37"/>
      <c r="FE73" s="37"/>
      <c r="FF73" s="37"/>
      <c r="FG73" s="37"/>
      <c r="FH73" s="37"/>
      <c r="FI73" s="37"/>
      <c r="FJ73" s="37"/>
      <c r="FK73" s="37"/>
      <c r="FL73" s="37"/>
      <c r="FM73" s="37"/>
      <c r="FN73" s="37"/>
      <c r="FO73" s="37"/>
      <c r="FP73" s="37"/>
      <c r="FQ73" s="37"/>
      <c r="FR73" s="37"/>
      <c r="FS73" s="37"/>
      <c r="FT73" s="37"/>
      <c r="FU73" s="37"/>
      <c r="FV73" s="37"/>
      <c r="FW73" s="37"/>
      <c r="FX73" s="37"/>
      <c r="FY73" s="37"/>
      <c r="FZ73" s="37"/>
      <c r="GA73" s="37"/>
      <c r="GB73" s="37"/>
      <c r="GC73" s="37"/>
      <c r="GD73" s="37"/>
      <c r="GE73" s="37"/>
      <c r="GF73" s="37"/>
      <c r="GG73" s="37"/>
      <c r="GH73" s="37"/>
      <c r="GI73" s="37"/>
      <c r="GJ73" s="37"/>
      <c r="GK73" s="37"/>
      <c r="GL73" s="37"/>
      <c r="GM73" s="37"/>
      <c r="GN73" s="37"/>
      <c r="GO73" s="37"/>
      <c r="GP73" s="37"/>
      <c r="GQ73" s="37"/>
      <c r="GR73" s="37"/>
      <c r="GS73" s="37"/>
      <c r="GT73" s="37"/>
      <c r="GU73" s="37"/>
      <c r="GV73" s="37"/>
      <c r="GW73" s="37"/>
      <c r="GX73" s="37"/>
      <c r="GY73" s="37"/>
      <c r="GZ73" s="37"/>
      <c r="HA73" s="37"/>
      <c r="HB73" s="37"/>
      <c r="HC73" s="37"/>
      <c r="HD73" s="37"/>
      <c r="HE73" s="37"/>
      <c r="HF73" s="37"/>
      <c r="HG73" s="37"/>
      <c r="HH73" s="37"/>
      <c r="HI73" s="37"/>
      <c r="HJ73" s="37"/>
      <c r="HK73" s="37"/>
      <c r="HL73" s="37"/>
      <c r="HM73" s="37"/>
      <c r="HN73" s="37"/>
      <c r="HO73" s="37"/>
      <c r="HP73" s="37"/>
      <c r="HQ73" s="37"/>
      <c r="HR73" s="37"/>
      <c r="HS73" s="37"/>
      <c r="HT73" s="37"/>
      <c r="HU73" s="37"/>
      <c r="HV73" s="37"/>
      <c r="HW73" s="37"/>
      <c r="HX73" s="37"/>
      <c r="HY73" s="37"/>
      <c r="HZ73" s="37"/>
      <c r="IA73" s="37"/>
      <c r="IB73" s="37"/>
      <c r="IC73" s="37"/>
      <c r="ID73" s="37"/>
      <c r="IE73" s="37"/>
      <c r="IF73" s="37"/>
      <c r="IG73" s="37"/>
      <c r="IH73" s="37"/>
      <c r="II73" s="37"/>
      <c r="IJ73" s="37"/>
      <c r="IK73" s="37"/>
      <c r="IL73" s="37"/>
      <c r="IM73" s="37"/>
      <c r="IN73" s="37"/>
      <c r="IO73" s="37"/>
      <c r="IP73" s="37"/>
      <c r="IQ73" s="37"/>
      <c r="IR73" s="37"/>
      <c r="IS73" s="37"/>
      <c r="IT73" s="37"/>
      <c r="IU73" s="37"/>
      <c r="IV73" s="37"/>
    </row>
    <row r="74" spans="2:256" s="87" customFormat="1" ht="15.75" hidden="1" customHeight="1" x14ac:dyDescent="0.2">
      <c r="B74" s="224"/>
      <c r="C74" s="224"/>
      <c r="D74" s="224"/>
      <c r="E74" s="224"/>
      <c r="F74" s="224"/>
      <c r="G74" s="224"/>
      <c r="H74" s="224"/>
      <c r="I74" s="224"/>
      <c r="J74" s="224"/>
      <c r="K74" s="224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  <c r="BM74" s="37"/>
      <c r="BN74" s="37"/>
      <c r="BO74" s="37"/>
      <c r="BP74" s="37"/>
      <c r="BQ74" s="37"/>
      <c r="BR74" s="37"/>
      <c r="BS74" s="37"/>
      <c r="BT74" s="37"/>
      <c r="BU74" s="37"/>
      <c r="BV74" s="37"/>
      <c r="BW74" s="37"/>
      <c r="BX74" s="37"/>
      <c r="BY74" s="37"/>
      <c r="BZ74" s="37"/>
      <c r="CA74" s="37"/>
      <c r="CB74" s="37"/>
      <c r="CC74" s="37"/>
      <c r="CD74" s="37"/>
      <c r="CE74" s="37"/>
      <c r="CF74" s="37"/>
      <c r="CG74" s="37"/>
      <c r="CH74" s="37"/>
      <c r="CI74" s="37"/>
      <c r="CJ74" s="37"/>
      <c r="CK74" s="37"/>
      <c r="CL74" s="37"/>
      <c r="CM74" s="37"/>
      <c r="CN74" s="37"/>
      <c r="CO74" s="37"/>
      <c r="CP74" s="37"/>
      <c r="CQ74" s="37"/>
      <c r="CR74" s="37"/>
      <c r="CS74" s="37"/>
      <c r="CT74" s="37"/>
      <c r="CU74" s="37"/>
      <c r="CV74" s="37"/>
      <c r="CW74" s="37"/>
      <c r="CX74" s="37"/>
      <c r="CY74" s="37"/>
      <c r="CZ74" s="37"/>
      <c r="DA74" s="37"/>
      <c r="DB74" s="37"/>
      <c r="DC74" s="37"/>
      <c r="DD74" s="37"/>
      <c r="DE74" s="37"/>
      <c r="DF74" s="37"/>
      <c r="DG74" s="37"/>
      <c r="DH74" s="37"/>
      <c r="DI74" s="37"/>
      <c r="DJ74" s="37"/>
      <c r="DK74" s="37"/>
      <c r="DL74" s="37"/>
      <c r="DM74" s="37"/>
      <c r="DN74" s="37"/>
      <c r="DO74" s="37"/>
      <c r="DP74" s="37"/>
      <c r="DQ74" s="37"/>
      <c r="DR74" s="37"/>
      <c r="DS74" s="37"/>
      <c r="DT74" s="37"/>
      <c r="DU74" s="37"/>
      <c r="DV74" s="37"/>
      <c r="DW74" s="37"/>
      <c r="DX74" s="37"/>
      <c r="DY74" s="37"/>
      <c r="DZ74" s="37"/>
      <c r="EA74" s="37"/>
      <c r="EB74" s="37"/>
      <c r="EC74" s="37"/>
      <c r="ED74" s="37"/>
      <c r="EE74" s="37"/>
      <c r="EF74" s="37"/>
      <c r="EG74" s="37"/>
      <c r="EH74" s="37"/>
      <c r="EI74" s="37"/>
      <c r="EJ74" s="37"/>
      <c r="EK74" s="37"/>
      <c r="EL74" s="37"/>
      <c r="EM74" s="37"/>
      <c r="EN74" s="37"/>
      <c r="EO74" s="37"/>
      <c r="EP74" s="37"/>
      <c r="EQ74" s="37"/>
      <c r="ER74" s="37"/>
      <c r="ES74" s="37"/>
      <c r="ET74" s="37"/>
      <c r="EU74" s="37"/>
      <c r="EV74" s="37"/>
      <c r="EW74" s="37"/>
      <c r="EX74" s="37"/>
      <c r="EY74" s="37"/>
      <c r="EZ74" s="37"/>
      <c r="FA74" s="37"/>
      <c r="FB74" s="37"/>
      <c r="FC74" s="37"/>
      <c r="FD74" s="37"/>
      <c r="FE74" s="37"/>
      <c r="FF74" s="37"/>
      <c r="FG74" s="37"/>
      <c r="FH74" s="37"/>
      <c r="FI74" s="37"/>
      <c r="FJ74" s="37"/>
      <c r="FK74" s="37"/>
      <c r="FL74" s="37"/>
      <c r="FM74" s="37"/>
      <c r="FN74" s="37"/>
      <c r="FO74" s="37"/>
      <c r="FP74" s="37"/>
      <c r="FQ74" s="37"/>
      <c r="FR74" s="37"/>
      <c r="FS74" s="37"/>
      <c r="FT74" s="37"/>
      <c r="FU74" s="37"/>
      <c r="FV74" s="37"/>
      <c r="FW74" s="37"/>
      <c r="FX74" s="37"/>
      <c r="FY74" s="37"/>
      <c r="FZ74" s="37"/>
      <c r="GA74" s="37"/>
      <c r="GB74" s="37"/>
      <c r="GC74" s="37"/>
      <c r="GD74" s="37"/>
      <c r="GE74" s="37"/>
      <c r="GF74" s="37"/>
      <c r="GG74" s="37"/>
      <c r="GH74" s="37"/>
      <c r="GI74" s="37"/>
      <c r="GJ74" s="37"/>
      <c r="GK74" s="37"/>
      <c r="GL74" s="37"/>
      <c r="GM74" s="37"/>
      <c r="GN74" s="37"/>
      <c r="GO74" s="37"/>
      <c r="GP74" s="37"/>
      <c r="GQ74" s="37"/>
      <c r="GR74" s="37"/>
      <c r="GS74" s="37"/>
      <c r="GT74" s="37"/>
      <c r="GU74" s="37"/>
      <c r="GV74" s="37"/>
      <c r="GW74" s="37"/>
      <c r="GX74" s="37"/>
      <c r="GY74" s="37"/>
      <c r="GZ74" s="37"/>
      <c r="HA74" s="37"/>
      <c r="HB74" s="37"/>
      <c r="HC74" s="37"/>
      <c r="HD74" s="37"/>
      <c r="HE74" s="37"/>
      <c r="HF74" s="37"/>
      <c r="HG74" s="37"/>
      <c r="HH74" s="37"/>
      <c r="HI74" s="37"/>
      <c r="HJ74" s="37"/>
      <c r="HK74" s="37"/>
      <c r="HL74" s="37"/>
      <c r="HM74" s="37"/>
      <c r="HN74" s="37"/>
      <c r="HO74" s="37"/>
      <c r="HP74" s="37"/>
      <c r="HQ74" s="37"/>
      <c r="HR74" s="37"/>
      <c r="HS74" s="37"/>
      <c r="HT74" s="37"/>
      <c r="HU74" s="37"/>
      <c r="HV74" s="37"/>
      <c r="HW74" s="37"/>
      <c r="HX74" s="37"/>
      <c r="HY74" s="37"/>
      <c r="HZ74" s="37"/>
      <c r="IA74" s="37"/>
      <c r="IB74" s="37"/>
      <c r="IC74" s="37"/>
      <c r="ID74" s="37"/>
      <c r="IE74" s="37"/>
      <c r="IF74" s="37"/>
      <c r="IG74" s="37"/>
      <c r="IH74" s="37"/>
      <c r="II74" s="37"/>
      <c r="IJ74" s="37"/>
      <c r="IK74" s="37"/>
      <c r="IL74" s="37"/>
      <c r="IM74" s="37"/>
      <c r="IN74" s="37"/>
      <c r="IO74" s="37"/>
      <c r="IP74" s="37"/>
      <c r="IQ74" s="37"/>
      <c r="IR74" s="37"/>
      <c r="IS74" s="37"/>
      <c r="IT74" s="37"/>
      <c r="IU74" s="37"/>
      <c r="IV74" s="37"/>
    </row>
    <row r="75" spans="2:256" s="87" customFormat="1" ht="15.75" hidden="1" customHeight="1" x14ac:dyDescent="0.2">
      <c r="B75" s="224"/>
      <c r="C75" s="224"/>
      <c r="D75" s="224"/>
      <c r="E75" s="224"/>
      <c r="F75" s="224"/>
      <c r="G75" s="224"/>
      <c r="H75" s="224"/>
      <c r="I75" s="224"/>
      <c r="J75" s="224"/>
      <c r="K75" s="224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  <c r="BM75" s="37"/>
      <c r="BN75" s="37"/>
      <c r="BO75" s="37"/>
      <c r="BP75" s="37"/>
      <c r="BQ75" s="37"/>
      <c r="BR75" s="37"/>
      <c r="BS75" s="37"/>
      <c r="BT75" s="37"/>
      <c r="BU75" s="37"/>
      <c r="BV75" s="37"/>
      <c r="BW75" s="37"/>
      <c r="BX75" s="37"/>
      <c r="BY75" s="37"/>
      <c r="BZ75" s="37"/>
      <c r="CA75" s="37"/>
      <c r="CB75" s="37"/>
      <c r="CC75" s="37"/>
      <c r="CD75" s="37"/>
      <c r="CE75" s="37"/>
      <c r="CF75" s="37"/>
      <c r="CG75" s="37"/>
      <c r="CH75" s="37"/>
      <c r="CI75" s="37"/>
      <c r="CJ75" s="37"/>
      <c r="CK75" s="37"/>
      <c r="CL75" s="37"/>
      <c r="CM75" s="37"/>
      <c r="CN75" s="37"/>
      <c r="CO75" s="37"/>
      <c r="CP75" s="37"/>
      <c r="CQ75" s="37"/>
      <c r="CR75" s="37"/>
      <c r="CS75" s="37"/>
      <c r="CT75" s="37"/>
      <c r="CU75" s="37"/>
      <c r="CV75" s="37"/>
      <c r="CW75" s="37"/>
      <c r="CX75" s="37"/>
      <c r="CY75" s="37"/>
      <c r="CZ75" s="37"/>
      <c r="DA75" s="37"/>
      <c r="DB75" s="37"/>
      <c r="DC75" s="37"/>
      <c r="DD75" s="37"/>
      <c r="DE75" s="37"/>
      <c r="DF75" s="37"/>
      <c r="DG75" s="37"/>
      <c r="DH75" s="37"/>
      <c r="DI75" s="37"/>
      <c r="DJ75" s="37"/>
      <c r="DK75" s="37"/>
      <c r="DL75" s="37"/>
      <c r="DM75" s="37"/>
      <c r="DN75" s="37"/>
      <c r="DO75" s="37"/>
      <c r="DP75" s="37"/>
      <c r="DQ75" s="37"/>
      <c r="DR75" s="37"/>
      <c r="DS75" s="37"/>
      <c r="DT75" s="37"/>
      <c r="DU75" s="37"/>
      <c r="DV75" s="37"/>
      <c r="DW75" s="37"/>
      <c r="DX75" s="37"/>
      <c r="DY75" s="37"/>
      <c r="DZ75" s="37"/>
      <c r="EA75" s="37"/>
      <c r="EB75" s="37"/>
      <c r="EC75" s="37"/>
      <c r="ED75" s="37"/>
      <c r="EE75" s="37"/>
      <c r="EF75" s="37"/>
      <c r="EG75" s="37"/>
      <c r="EH75" s="37"/>
      <c r="EI75" s="37"/>
      <c r="EJ75" s="37"/>
      <c r="EK75" s="37"/>
      <c r="EL75" s="37"/>
      <c r="EM75" s="37"/>
      <c r="EN75" s="37"/>
      <c r="EO75" s="37"/>
      <c r="EP75" s="37"/>
      <c r="EQ75" s="37"/>
      <c r="ER75" s="37"/>
      <c r="ES75" s="37"/>
      <c r="ET75" s="37"/>
      <c r="EU75" s="37"/>
      <c r="EV75" s="37"/>
      <c r="EW75" s="37"/>
      <c r="EX75" s="37"/>
      <c r="EY75" s="37"/>
      <c r="EZ75" s="37"/>
      <c r="FA75" s="37"/>
      <c r="FB75" s="37"/>
      <c r="FC75" s="37"/>
      <c r="FD75" s="37"/>
      <c r="FE75" s="37"/>
      <c r="FF75" s="37"/>
      <c r="FG75" s="37"/>
      <c r="FH75" s="37"/>
      <c r="FI75" s="37"/>
      <c r="FJ75" s="37"/>
      <c r="FK75" s="37"/>
      <c r="FL75" s="37"/>
      <c r="FM75" s="37"/>
      <c r="FN75" s="37"/>
      <c r="FO75" s="37"/>
      <c r="FP75" s="37"/>
      <c r="FQ75" s="37"/>
      <c r="FR75" s="37"/>
      <c r="FS75" s="37"/>
      <c r="FT75" s="37"/>
      <c r="FU75" s="37"/>
      <c r="FV75" s="37"/>
      <c r="FW75" s="37"/>
      <c r="FX75" s="37"/>
      <c r="FY75" s="37"/>
      <c r="FZ75" s="37"/>
      <c r="GA75" s="37"/>
      <c r="GB75" s="37"/>
      <c r="GC75" s="37"/>
      <c r="GD75" s="37"/>
      <c r="GE75" s="37"/>
      <c r="GF75" s="37"/>
      <c r="GG75" s="37"/>
      <c r="GH75" s="37"/>
      <c r="GI75" s="37"/>
      <c r="GJ75" s="37"/>
      <c r="GK75" s="37"/>
      <c r="GL75" s="37"/>
      <c r="GM75" s="37"/>
      <c r="GN75" s="37"/>
      <c r="GO75" s="37"/>
      <c r="GP75" s="37"/>
      <c r="GQ75" s="37"/>
      <c r="GR75" s="37"/>
      <c r="GS75" s="37"/>
      <c r="GT75" s="37"/>
      <c r="GU75" s="37"/>
      <c r="GV75" s="37"/>
      <c r="GW75" s="37"/>
      <c r="GX75" s="37"/>
      <c r="GY75" s="37"/>
      <c r="GZ75" s="37"/>
      <c r="HA75" s="37"/>
      <c r="HB75" s="37"/>
      <c r="HC75" s="37"/>
      <c r="HD75" s="37"/>
      <c r="HE75" s="37"/>
      <c r="HF75" s="37"/>
      <c r="HG75" s="37"/>
      <c r="HH75" s="37"/>
      <c r="HI75" s="37"/>
      <c r="HJ75" s="37"/>
      <c r="HK75" s="37"/>
      <c r="HL75" s="37"/>
      <c r="HM75" s="37"/>
      <c r="HN75" s="37"/>
      <c r="HO75" s="37"/>
      <c r="HP75" s="37"/>
      <c r="HQ75" s="37"/>
      <c r="HR75" s="37"/>
      <c r="HS75" s="37"/>
      <c r="HT75" s="37"/>
      <c r="HU75" s="37"/>
      <c r="HV75" s="37"/>
      <c r="HW75" s="37"/>
      <c r="HX75" s="37"/>
      <c r="HY75" s="37"/>
      <c r="HZ75" s="37"/>
      <c r="IA75" s="37"/>
      <c r="IB75" s="37"/>
      <c r="IC75" s="37"/>
      <c r="ID75" s="37"/>
      <c r="IE75" s="37"/>
      <c r="IF75" s="37"/>
      <c r="IG75" s="37"/>
      <c r="IH75" s="37"/>
      <c r="II75" s="37"/>
      <c r="IJ75" s="37"/>
      <c r="IK75" s="37"/>
      <c r="IL75" s="37"/>
      <c r="IM75" s="37"/>
      <c r="IN75" s="37"/>
      <c r="IO75" s="37"/>
      <c r="IP75" s="37"/>
      <c r="IQ75" s="37"/>
      <c r="IR75" s="37"/>
      <c r="IS75" s="37"/>
      <c r="IT75" s="37"/>
      <c r="IU75" s="37"/>
      <c r="IV75" s="37"/>
    </row>
    <row r="76" spans="2:256" s="87" customFormat="1" ht="15.75" hidden="1" customHeight="1" x14ac:dyDescent="0.2">
      <c r="B76" s="224"/>
      <c r="C76" s="224"/>
      <c r="D76" s="224"/>
      <c r="E76" s="224"/>
      <c r="F76" s="224"/>
      <c r="G76" s="224"/>
      <c r="H76" s="224"/>
      <c r="I76" s="224"/>
      <c r="J76" s="224"/>
      <c r="K76" s="224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37"/>
      <c r="BU76" s="37"/>
      <c r="BV76" s="37"/>
      <c r="BW76" s="37"/>
      <c r="BX76" s="37"/>
      <c r="BY76" s="37"/>
      <c r="BZ76" s="37"/>
      <c r="CA76" s="37"/>
      <c r="CB76" s="37"/>
      <c r="CC76" s="37"/>
      <c r="CD76" s="37"/>
      <c r="CE76" s="37"/>
      <c r="CF76" s="37"/>
      <c r="CG76" s="37"/>
      <c r="CH76" s="37"/>
      <c r="CI76" s="37"/>
      <c r="CJ76" s="37"/>
      <c r="CK76" s="37"/>
      <c r="CL76" s="37"/>
      <c r="CM76" s="37"/>
      <c r="CN76" s="37"/>
      <c r="CO76" s="37"/>
      <c r="CP76" s="37"/>
      <c r="CQ76" s="37"/>
      <c r="CR76" s="37"/>
      <c r="CS76" s="37"/>
      <c r="CT76" s="37"/>
      <c r="CU76" s="37"/>
      <c r="CV76" s="37"/>
      <c r="CW76" s="37"/>
      <c r="CX76" s="37"/>
      <c r="CY76" s="37"/>
      <c r="CZ76" s="37"/>
      <c r="DA76" s="37"/>
      <c r="DB76" s="37"/>
      <c r="DC76" s="37"/>
      <c r="DD76" s="37"/>
      <c r="DE76" s="37"/>
      <c r="DF76" s="37"/>
      <c r="DG76" s="37"/>
      <c r="DH76" s="37"/>
      <c r="DI76" s="37"/>
      <c r="DJ76" s="37"/>
      <c r="DK76" s="37"/>
      <c r="DL76" s="37"/>
      <c r="DM76" s="37"/>
      <c r="DN76" s="37"/>
      <c r="DO76" s="37"/>
      <c r="DP76" s="37"/>
      <c r="DQ76" s="37"/>
      <c r="DR76" s="37"/>
      <c r="DS76" s="37"/>
      <c r="DT76" s="37"/>
      <c r="DU76" s="37"/>
      <c r="DV76" s="37"/>
      <c r="DW76" s="37"/>
      <c r="DX76" s="37"/>
      <c r="DY76" s="37"/>
      <c r="DZ76" s="37"/>
      <c r="EA76" s="37"/>
      <c r="EB76" s="37"/>
      <c r="EC76" s="37"/>
      <c r="ED76" s="37"/>
      <c r="EE76" s="37"/>
      <c r="EF76" s="37"/>
      <c r="EG76" s="37"/>
      <c r="EH76" s="37"/>
      <c r="EI76" s="37"/>
      <c r="EJ76" s="37"/>
      <c r="EK76" s="37"/>
      <c r="EL76" s="37"/>
      <c r="EM76" s="37"/>
      <c r="EN76" s="37"/>
      <c r="EO76" s="37"/>
      <c r="EP76" s="37"/>
      <c r="EQ76" s="37"/>
      <c r="ER76" s="37"/>
      <c r="ES76" s="37"/>
      <c r="ET76" s="37"/>
      <c r="EU76" s="37"/>
      <c r="EV76" s="37"/>
      <c r="EW76" s="37"/>
      <c r="EX76" s="37"/>
      <c r="EY76" s="37"/>
      <c r="EZ76" s="37"/>
      <c r="FA76" s="37"/>
      <c r="FB76" s="37"/>
      <c r="FC76" s="37"/>
      <c r="FD76" s="37"/>
      <c r="FE76" s="37"/>
      <c r="FF76" s="37"/>
      <c r="FG76" s="37"/>
      <c r="FH76" s="37"/>
      <c r="FI76" s="37"/>
      <c r="FJ76" s="37"/>
      <c r="FK76" s="37"/>
      <c r="FL76" s="37"/>
      <c r="FM76" s="37"/>
      <c r="FN76" s="37"/>
      <c r="FO76" s="37"/>
      <c r="FP76" s="37"/>
      <c r="FQ76" s="37"/>
      <c r="FR76" s="37"/>
      <c r="FS76" s="37"/>
      <c r="FT76" s="37"/>
      <c r="FU76" s="37"/>
      <c r="FV76" s="37"/>
      <c r="FW76" s="37"/>
      <c r="FX76" s="37"/>
      <c r="FY76" s="37"/>
      <c r="FZ76" s="37"/>
      <c r="GA76" s="37"/>
      <c r="GB76" s="37"/>
      <c r="GC76" s="37"/>
      <c r="GD76" s="37"/>
      <c r="GE76" s="37"/>
      <c r="GF76" s="37"/>
      <c r="GG76" s="37"/>
      <c r="GH76" s="37"/>
      <c r="GI76" s="37"/>
      <c r="GJ76" s="37"/>
      <c r="GK76" s="37"/>
      <c r="GL76" s="37"/>
      <c r="GM76" s="37"/>
      <c r="GN76" s="37"/>
      <c r="GO76" s="37"/>
      <c r="GP76" s="37"/>
      <c r="GQ76" s="37"/>
      <c r="GR76" s="37"/>
      <c r="GS76" s="37"/>
      <c r="GT76" s="37"/>
      <c r="GU76" s="37"/>
      <c r="GV76" s="37"/>
      <c r="GW76" s="37"/>
      <c r="GX76" s="37"/>
      <c r="GY76" s="37"/>
      <c r="GZ76" s="37"/>
      <c r="HA76" s="37"/>
      <c r="HB76" s="37"/>
      <c r="HC76" s="37"/>
      <c r="HD76" s="37"/>
      <c r="HE76" s="37"/>
      <c r="HF76" s="37"/>
      <c r="HG76" s="37"/>
      <c r="HH76" s="37"/>
      <c r="HI76" s="37"/>
      <c r="HJ76" s="37"/>
      <c r="HK76" s="37"/>
      <c r="HL76" s="37"/>
      <c r="HM76" s="37"/>
      <c r="HN76" s="37"/>
      <c r="HO76" s="37"/>
      <c r="HP76" s="37"/>
      <c r="HQ76" s="37"/>
      <c r="HR76" s="37"/>
      <c r="HS76" s="37"/>
      <c r="HT76" s="37"/>
      <c r="HU76" s="37"/>
      <c r="HV76" s="37"/>
      <c r="HW76" s="37"/>
      <c r="HX76" s="37"/>
      <c r="HY76" s="37"/>
      <c r="HZ76" s="37"/>
      <c r="IA76" s="37"/>
      <c r="IB76" s="37"/>
      <c r="IC76" s="37"/>
      <c r="ID76" s="37"/>
      <c r="IE76" s="37"/>
      <c r="IF76" s="37"/>
      <c r="IG76" s="37"/>
      <c r="IH76" s="37"/>
      <c r="II76" s="37"/>
      <c r="IJ76" s="37"/>
      <c r="IK76" s="37"/>
      <c r="IL76" s="37"/>
      <c r="IM76" s="37"/>
      <c r="IN76" s="37"/>
      <c r="IO76" s="37"/>
      <c r="IP76" s="37"/>
      <c r="IQ76" s="37"/>
      <c r="IR76" s="37"/>
      <c r="IS76" s="37"/>
      <c r="IT76" s="37"/>
      <c r="IU76" s="37"/>
      <c r="IV76" s="37"/>
    </row>
    <row r="77" spans="2:256" s="87" customFormat="1" ht="15.75" hidden="1" customHeight="1" x14ac:dyDescent="0.2">
      <c r="B77" s="224"/>
      <c r="C77" s="224"/>
      <c r="D77" s="224"/>
      <c r="E77" s="224"/>
      <c r="F77" s="224"/>
      <c r="G77" s="224"/>
      <c r="H77" s="224"/>
      <c r="I77" s="224"/>
      <c r="J77" s="224"/>
      <c r="K77" s="224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  <c r="BK77" s="37"/>
      <c r="BL77" s="37"/>
      <c r="BM77" s="37"/>
      <c r="BN77" s="37"/>
      <c r="BO77" s="37"/>
      <c r="BP77" s="37"/>
      <c r="BQ77" s="37"/>
      <c r="BR77" s="37"/>
      <c r="BS77" s="37"/>
      <c r="BT77" s="37"/>
      <c r="BU77" s="37"/>
      <c r="BV77" s="37"/>
      <c r="BW77" s="37"/>
      <c r="BX77" s="37"/>
      <c r="BY77" s="37"/>
      <c r="BZ77" s="37"/>
      <c r="CA77" s="37"/>
      <c r="CB77" s="37"/>
      <c r="CC77" s="37"/>
      <c r="CD77" s="37"/>
      <c r="CE77" s="37"/>
      <c r="CF77" s="37"/>
      <c r="CG77" s="37"/>
      <c r="CH77" s="37"/>
      <c r="CI77" s="37"/>
      <c r="CJ77" s="37"/>
      <c r="CK77" s="37"/>
      <c r="CL77" s="37"/>
      <c r="CM77" s="37"/>
      <c r="CN77" s="37"/>
      <c r="CO77" s="37"/>
      <c r="CP77" s="37"/>
      <c r="CQ77" s="37"/>
      <c r="CR77" s="37"/>
      <c r="CS77" s="37"/>
      <c r="CT77" s="37"/>
      <c r="CU77" s="37"/>
      <c r="CV77" s="37"/>
      <c r="CW77" s="37"/>
      <c r="CX77" s="37"/>
      <c r="CY77" s="37"/>
      <c r="CZ77" s="37"/>
      <c r="DA77" s="37"/>
      <c r="DB77" s="37"/>
      <c r="DC77" s="37"/>
      <c r="DD77" s="37"/>
      <c r="DE77" s="37"/>
      <c r="DF77" s="37"/>
      <c r="DG77" s="37"/>
      <c r="DH77" s="37"/>
      <c r="DI77" s="37"/>
      <c r="DJ77" s="37"/>
      <c r="DK77" s="37"/>
      <c r="DL77" s="37"/>
      <c r="DM77" s="37"/>
      <c r="DN77" s="37"/>
      <c r="DO77" s="37"/>
      <c r="DP77" s="37"/>
      <c r="DQ77" s="37"/>
      <c r="DR77" s="37"/>
      <c r="DS77" s="37"/>
      <c r="DT77" s="37"/>
      <c r="DU77" s="37"/>
      <c r="DV77" s="37"/>
      <c r="DW77" s="37"/>
      <c r="DX77" s="37"/>
      <c r="DY77" s="37"/>
      <c r="DZ77" s="37"/>
      <c r="EA77" s="37"/>
      <c r="EB77" s="37"/>
      <c r="EC77" s="37"/>
      <c r="ED77" s="37"/>
      <c r="EE77" s="37"/>
      <c r="EF77" s="37"/>
      <c r="EG77" s="37"/>
      <c r="EH77" s="37"/>
      <c r="EI77" s="37"/>
      <c r="EJ77" s="37"/>
      <c r="EK77" s="37"/>
      <c r="EL77" s="37"/>
      <c r="EM77" s="37"/>
      <c r="EN77" s="37"/>
      <c r="EO77" s="37"/>
      <c r="EP77" s="37"/>
      <c r="EQ77" s="37"/>
      <c r="ER77" s="37"/>
      <c r="ES77" s="37"/>
      <c r="ET77" s="37"/>
      <c r="EU77" s="37"/>
      <c r="EV77" s="37"/>
      <c r="EW77" s="37"/>
      <c r="EX77" s="37"/>
      <c r="EY77" s="37"/>
      <c r="EZ77" s="37"/>
      <c r="FA77" s="37"/>
      <c r="FB77" s="37"/>
      <c r="FC77" s="37"/>
      <c r="FD77" s="37"/>
      <c r="FE77" s="37"/>
      <c r="FF77" s="37"/>
      <c r="FG77" s="37"/>
      <c r="FH77" s="37"/>
      <c r="FI77" s="37"/>
      <c r="FJ77" s="37"/>
      <c r="FK77" s="37"/>
      <c r="FL77" s="37"/>
      <c r="FM77" s="37"/>
      <c r="FN77" s="37"/>
      <c r="FO77" s="37"/>
      <c r="FP77" s="37"/>
      <c r="FQ77" s="37"/>
      <c r="FR77" s="37"/>
      <c r="FS77" s="37"/>
      <c r="FT77" s="37"/>
      <c r="FU77" s="37"/>
      <c r="FV77" s="37"/>
      <c r="FW77" s="37"/>
      <c r="FX77" s="37"/>
      <c r="FY77" s="37"/>
      <c r="FZ77" s="37"/>
      <c r="GA77" s="37"/>
      <c r="GB77" s="37"/>
      <c r="GC77" s="37"/>
      <c r="GD77" s="37"/>
      <c r="GE77" s="37"/>
      <c r="GF77" s="37"/>
      <c r="GG77" s="37"/>
      <c r="GH77" s="37"/>
      <c r="GI77" s="37"/>
      <c r="GJ77" s="37"/>
      <c r="GK77" s="37"/>
      <c r="GL77" s="37"/>
      <c r="GM77" s="37"/>
      <c r="GN77" s="37"/>
      <c r="GO77" s="37"/>
      <c r="GP77" s="37"/>
      <c r="GQ77" s="37"/>
      <c r="GR77" s="37"/>
      <c r="GS77" s="37"/>
      <c r="GT77" s="37"/>
      <c r="GU77" s="37"/>
      <c r="GV77" s="37"/>
      <c r="GW77" s="37"/>
      <c r="GX77" s="37"/>
      <c r="GY77" s="37"/>
      <c r="GZ77" s="37"/>
      <c r="HA77" s="37"/>
      <c r="HB77" s="37"/>
      <c r="HC77" s="37"/>
      <c r="HD77" s="37"/>
      <c r="HE77" s="37"/>
      <c r="HF77" s="37"/>
      <c r="HG77" s="37"/>
      <c r="HH77" s="37"/>
      <c r="HI77" s="37"/>
      <c r="HJ77" s="37"/>
      <c r="HK77" s="37"/>
      <c r="HL77" s="37"/>
      <c r="HM77" s="37"/>
      <c r="HN77" s="37"/>
      <c r="HO77" s="37"/>
      <c r="HP77" s="37"/>
      <c r="HQ77" s="37"/>
      <c r="HR77" s="37"/>
      <c r="HS77" s="37"/>
      <c r="HT77" s="37"/>
      <c r="HU77" s="37"/>
      <c r="HV77" s="37"/>
      <c r="HW77" s="37"/>
      <c r="HX77" s="37"/>
      <c r="HY77" s="37"/>
      <c r="HZ77" s="37"/>
      <c r="IA77" s="37"/>
      <c r="IB77" s="37"/>
      <c r="IC77" s="37"/>
      <c r="ID77" s="37"/>
      <c r="IE77" s="37"/>
      <c r="IF77" s="37"/>
      <c r="IG77" s="37"/>
      <c r="IH77" s="37"/>
      <c r="II77" s="37"/>
      <c r="IJ77" s="37"/>
      <c r="IK77" s="37"/>
      <c r="IL77" s="37"/>
      <c r="IM77" s="37"/>
      <c r="IN77" s="37"/>
      <c r="IO77" s="37"/>
      <c r="IP77" s="37"/>
      <c r="IQ77" s="37"/>
      <c r="IR77" s="37"/>
      <c r="IS77" s="37"/>
      <c r="IT77" s="37"/>
      <c r="IU77" s="37"/>
      <c r="IV77" s="37"/>
    </row>
    <row r="78" spans="2:256" s="87" customFormat="1" ht="15.75" hidden="1" customHeight="1" x14ac:dyDescent="0.2">
      <c r="B78" s="224"/>
      <c r="C78" s="224"/>
      <c r="D78" s="224"/>
      <c r="E78" s="224"/>
      <c r="F78" s="224"/>
      <c r="G78" s="224"/>
      <c r="H78" s="224"/>
      <c r="I78" s="224"/>
      <c r="J78" s="224"/>
      <c r="K78" s="224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  <c r="BK78" s="37"/>
      <c r="BL78" s="37"/>
      <c r="BM78" s="37"/>
      <c r="BN78" s="37"/>
      <c r="BO78" s="37"/>
      <c r="BP78" s="37"/>
      <c r="BQ78" s="37"/>
      <c r="BR78" s="37"/>
      <c r="BS78" s="37"/>
      <c r="BT78" s="37"/>
      <c r="BU78" s="37"/>
      <c r="BV78" s="37"/>
      <c r="BW78" s="37"/>
      <c r="BX78" s="37"/>
      <c r="BY78" s="37"/>
      <c r="BZ78" s="37"/>
      <c r="CA78" s="37"/>
      <c r="CB78" s="37"/>
      <c r="CC78" s="37"/>
      <c r="CD78" s="37"/>
      <c r="CE78" s="37"/>
      <c r="CF78" s="37"/>
      <c r="CG78" s="37"/>
      <c r="CH78" s="37"/>
      <c r="CI78" s="37"/>
      <c r="CJ78" s="37"/>
      <c r="CK78" s="37"/>
      <c r="CL78" s="37"/>
      <c r="CM78" s="37"/>
      <c r="CN78" s="37"/>
      <c r="CO78" s="37"/>
      <c r="CP78" s="37"/>
      <c r="CQ78" s="37"/>
      <c r="CR78" s="37"/>
      <c r="CS78" s="37"/>
      <c r="CT78" s="37"/>
      <c r="CU78" s="37"/>
      <c r="CV78" s="37"/>
      <c r="CW78" s="37"/>
      <c r="CX78" s="37"/>
      <c r="CY78" s="37"/>
      <c r="CZ78" s="37"/>
      <c r="DA78" s="37"/>
      <c r="DB78" s="37"/>
      <c r="DC78" s="37"/>
      <c r="DD78" s="37"/>
      <c r="DE78" s="37"/>
      <c r="DF78" s="37"/>
      <c r="DG78" s="37"/>
      <c r="DH78" s="37"/>
      <c r="DI78" s="37"/>
      <c r="DJ78" s="37"/>
      <c r="DK78" s="37"/>
      <c r="DL78" s="37"/>
      <c r="DM78" s="37"/>
      <c r="DN78" s="37"/>
      <c r="DO78" s="37"/>
      <c r="DP78" s="37"/>
      <c r="DQ78" s="37"/>
      <c r="DR78" s="37"/>
      <c r="DS78" s="37"/>
      <c r="DT78" s="37"/>
      <c r="DU78" s="37"/>
      <c r="DV78" s="37"/>
      <c r="DW78" s="37"/>
      <c r="DX78" s="37"/>
      <c r="DY78" s="37"/>
      <c r="DZ78" s="37"/>
      <c r="EA78" s="37"/>
      <c r="EB78" s="37"/>
      <c r="EC78" s="37"/>
      <c r="ED78" s="37"/>
      <c r="EE78" s="37"/>
      <c r="EF78" s="37"/>
      <c r="EG78" s="37"/>
      <c r="EH78" s="37"/>
      <c r="EI78" s="37"/>
      <c r="EJ78" s="37"/>
      <c r="EK78" s="37"/>
      <c r="EL78" s="37"/>
      <c r="EM78" s="37"/>
      <c r="EN78" s="37"/>
      <c r="EO78" s="37"/>
      <c r="EP78" s="37"/>
      <c r="EQ78" s="37"/>
      <c r="ER78" s="37"/>
      <c r="ES78" s="37"/>
      <c r="ET78" s="37"/>
      <c r="EU78" s="37"/>
      <c r="EV78" s="37"/>
      <c r="EW78" s="37"/>
      <c r="EX78" s="37"/>
      <c r="EY78" s="37"/>
      <c r="EZ78" s="37"/>
      <c r="FA78" s="37"/>
      <c r="FB78" s="37"/>
      <c r="FC78" s="37"/>
      <c r="FD78" s="37"/>
      <c r="FE78" s="37"/>
      <c r="FF78" s="37"/>
      <c r="FG78" s="37"/>
      <c r="FH78" s="37"/>
      <c r="FI78" s="37"/>
      <c r="FJ78" s="37"/>
      <c r="FK78" s="37"/>
      <c r="FL78" s="37"/>
      <c r="FM78" s="37"/>
      <c r="FN78" s="37"/>
      <c r="FO78" s="37"/>
      <c r="FP78" s="37"/>
      <c r="FQ78" s="37"/>
      <c r="FR78" s="37"/>
      <c r="FS78" s="37"/>
      <c r="FT78" s="37"/>
      <c r="FU78" s="37"/>
      <c r="FV78" s="37"/>
      <c r="FW78" s="37"/>
      <c r="FX78" s="37"/>
      <c r="FY78" s="37"/>
      <c r="FZ78" s="37"/>
      <c r="GA78" s="37"/>
      <c r="GB78" s="37"/>
      <c r="GC78" s="37"/>
      <c r="GD78" s="37"/>
      <c r="GE78" s="37"/>
      <c r="GF78" s="37"/>
      <c r="GG78" s="37"/>
      <c r="GH78" s="37"/>
      <c r="GI78" s="37"/>
      <c r="GJ78" s="37"/>
      <c r="GK78" s="37"/>
      <c r="GL78" s="37"/>
      <c r="GM78" s="37"/>
      <c r="GN78" s="37"/>
      <c r="GO78" s="37"/>
      <c r="GP78" s="37"/>
      <c r="GQ78" s="37"/>
      <c r="GR78" s="37"/>
      <c r="GS78" s="37"/>
      <c r="GT78" s="37"/>
      <c r="GU78" s="37"/>
      <c r="GV78" s="37"/>
      <c r="GW78" s="37"/>
      <c r="GX78" s="37"/>
      <c r="GY78" s="37"/>
      <c r="GZ78" s="37"/>
      <c r="HA78" s="37"/>
      <c r="HB78" s="37"/>
      <c r="HC78" s="37"/>
      <c r="HD78" s="37"/>
      <c r="HE78" s="37"/>
      <c r="HF78" s="37"/>
      <c r="HG78" s="37"/>
      <c r="HH78" s="37"/>
      <c r="HI78" s="37"/>
      <c r="HJ78" s="37"/>
      <c r="HK78" s="37"/>
      <c r="HL78" s="37"/>
      <c r="HM78" s="37"/>
      <c r="HN78" s="37"/>
      <c r="HO78" s="37"/>
      <c r="HP78" s="37"/>
      <c r="HQ78" s="37"/>
      <c r="HR78" s="37"/>
      <c r="HS78" s="37"/>
      <c r="HT78" s="37"/>
      <c r="HU78" s="37"/>
      <c r="HV78" s="37"/>
      <c r="HW78" s="37"/>
      <c r="HX78" s="37"/>
      <c r="HY78" s="37"/>
      <c r="HZ78" s="37"/>
      <c r="IA78" s="37"/>
      <c r="IB78" s="37"/>
      <c r="IC78" s="37"/>
      <c r="ID78" s="37"/>
      <c r="IE78" s="37"/>
      <c r="IF78" s="37"/>
      <c r="IG78" s="37"/>
      <c r="IH78" s="37"/>
      <c r="II78" s="37"/>
      <c r="IJ78" s="37"/>
      <c r="IK78" s="37"/>
      <c r="IL78" s="37"/>
      <c r="IM78" s="37"/>
      <c r="IN78" s="37"/>
      <c r="IO78" s="37"/>
      <c r="IP78" s="37"/>
      <c r="IQ78" s="37"/>
      <c r="IR78" s="37"/>
      <c r="IS78" s="37"/>
      <c r="IT78" s="37"/>
      <c r="IU78" s="37"/>
      <c r="IV78" s="37"/>
    </row>
    <row r="79" spans="2:256" s="87" customFormat="1" ht="15.75" hidden="1" customHeight="1" x14ac:dyDescent="0.2">
      <c r="B79" s="224"/>
      <c r="C79" s="224"/>
      <c r="D79" s="224"/>
      <c r="E79" s="224"/>
      <c r="F79" s="224"/>
      <c r="G79" s="224"/>
      <c r="H79" s="224"/>
      <c r="I79" s="224"/>
      <c r="J79" s="224"/>
      <c r="K79" s="224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  <c r="BK79" s="37"/>
      <c r="BL79" s="37"/>
      <c r="BM79" s="37"/>
      <c r="BN79" s="37"/>
      <c r="BO79" s="37"/>
      <c r="BP79" s="37"/>
      <c r="BQ79" s="37"/>
      <c r="BR79" s="37"/>
      <c r="BS79" s="37"/>
      <c r="BT79" s="37"/>
      <c r="BU79" s="37"/>
      <c r="BV79" s="37"/>
      <c r="BW79" s="37"/>
      <c r="BX79" s="37"/>
      <c r="BY79" s="37"/>
      <c r="BZ79" s="37"/>
      <c r="CA79" s="37"/>
      <c r="CB79" s="37"/>
      <c r="CC79" s="37"/>
      <c r="CD79" s="37"/>
      <c r="CE79" s="37"/>
      <c r="CF79" s="37"/>
      <c r="CG79" s="37"/>
      <c r="CH79" s="37"/>
      <c r="CI79" s="37"/>
      <c r="CJ79" s="37"/>
      <c r="CK79" s="37"/>
      <c r="CL79" s="37"/>
      <c r="CM79" s="37"/>
      <c r="CN79" s="37"/>
      <c r="CO79" s="37"/>
      <c r="CP79" s="37"/>
      <c r="CQ79" s="37"/>
      <c r="CR79" s="37"/>
      <c r="CS79" s="37"/>
      <c r="CT79" s="37"/>
      <c r="CU79" s="37"/>
      <c r="CV79" s="37"/>
      <c r="CW79" s="37"/>
      <c r="CX79" s="37"/>
      <c r="CY79" s="37"/>
      <c r="CZ79" s="37"/>
      <c r="DA79" s="37"/>
      <c r="DB79" s="37"/>
      <c r="DC79" s="37"/>
      <c r="DD79" s="37"/>
      <c r="DE79" s="37"/>
      <c r="DF79" s="37"/>
      <c r="DG79" s="37"/>
      <c r="DH79" s="37"/>
      <c r="DI79" s="37"/>
      <c r="DJ79" s="37"/>
      <c r="DK79" s="37"/>
      <c r="DL79" s="37"/>
      <c r="DM79" s="37"/>
      <c r="DN79" s="37"/>
      <c r="DO79" s="37"/>
      <c r="DP79" s="37"/>
      <c r="DQ79" s="37"/>
      <c r="DR79" s="37"/>
      <c r="DS79" s="37"/>
      <c r="DT79" s="37"/>
      <c r="DU79" s="37"/>
      <c r="DV79" s="37"/>
      <c r="DW79" s="37"/>
      <c r="DX79" s="37"/>
      <c r="DY79" s="37"/>
      <c r="DZ79" s="37"/>
      <c r="EA79" s="37"/>
      <c r="EB79" s="37"/>
      <c r="EC79" s="37"/>
      <c r="ED79" s="37"/>
      <c r="EE79" s="37"/>
      <c r="EF79" s="37"/>
      <c r="EG79" s="37"/>
      <c r="EH79" s="37"/>
      <c r="EI79" s="37"/>
      <c r="EJ79" s="37"/>
      <c r="EK79" s="37"/>
      <c r="EL79" s="37"/>
      <c r="EM79" s="37"/>
      <c r="EN79" s="37"/>
      <c r="EO79" s="37"/>
      <c r="EP79" s="37"/>
      <c r="EQ79" s="37"/>
      <c r="ER79" s="37"/>
      <c r="ES79" s="37"/>
      <c r="ET79" s="37"/>
      <c r="EU79" s="37"/>
      <c r="EV79" s="37"/>
      <c r="EW79" s="37"/>
      <c r="EX79" s="37"/>
      <c r="EY79" s="37"/>
      <c r="EZ79" s="37"/>
      <c r="FA79" s="37"/>
      <c r="FB79" s="37"/>
      <c r="FC79" s="37"/>
      <c r="FD79" s="37"/>
      <c r="FE79" s="37"/>
      <c r="FF79" s="37"/>
      <c r="FG79" s="37"/>
      <c r="FH79" s="37"/>
      <c r="FI79" s="37"/>
      <c r="FJ79" s="37"/>
      <c r="FK79" s="37"/>
      <c r="FL79" s="37"/>
      <c r="FM79" s="37"/>
      <c r="FN79" s="37"/>
      <c r="FO79" s="37"/>
      <c r="FP79" s="37"/>
      <c r="FQ79" s="37"/>
      <c r="FR79" s="37"/>
      <c r="FS79" s="37"/>
      <c r="FT79" s="37"/>
      <c r="FU79" s="37"/>
      <c r="FV79" s="37"/>
      <c r="FW79" s="37"/>
      <c r="FX79" s="37"/>
      <c r="FY79" s="37"/>
      <c r="FZ79" s="37"/>
      <c r="GA79" s="37"/>
      <c r="GB79" s="37"/>
      <c r="GC79" s="37"/>
      <c r="GD79" s="37"/>
      <c r="GE79" s="37"/>
      <c r="GF79" s="37"/>
      <c r="GG79" s="37"/>
      <c r="GH79" s="37"/>
      <c r="GI79" s="37"/>
      <c r="GJ79" s="37"/>
      <c r="GK79" s="37"/>
      <c r="GL79" s="37"/>
      <c r="GM79" s="37"/>
      <c r="GN79" s="37"/>
      <c r="GO79" s="37"/>
      <c r="GP79" s="37"/>
      <c r="GQ79" s="37"/>
      <c r="GR79" s="37"/>
      <c r="GS79" s="37"/>
      <c r="GT79" s="37"/>
      <c r="GU79" s="37"/>
      <c r="GV79" s="37"/>
      <c r="GW79" s="37"/>
      <c r="GX79" s="37"/>
      <c r="GY79" s="37"/>
      <c r="GZ79" s="37"/>
      <c r="HA79" s="37"/>
      <c r="HB79" s="37"/>
      <c r="HC79" s="37"/>
      <c r="HD79" s="37"/>
      <c r="HE79" s="37"/>
      <c r="HF79" s="37"/>
      <c r="HG79" s="37"/>
      <c r="HH79" s="37"/>
      <c r="HI79" s="37"/>
      <c r="HJ79" s="37"/>
      <c r="HK79" s="37"/>
      <c r="HL79" s="37"/>
      <c r="HM79" s="37"/>
      <c r="HN79" s="37"/>
      <c r="HO79" s="37"/>
      <c r="HP79" s="37"/>
      <c r="HQ79" s="37"/>
      <c r="HR79" s="37"/>
      <c r="HS79" s="37"/>
      <c r="HT79" s="37"/>
      <c r="HU79" s="37"/>
      <c r="HV79" s="37"/>
      <c r="HW79" s="37"/>
      <c r="HX79" s="37"/>
      <c r="HY79" s="37"/>
      <c r="HZ79" s="37"/>
      <c r="IA79" s="37"/>
      <c r="IB79" s="37"/>
      <c r="IC79" s="37"/>
      <c r="ID79" s="37"/>
      <c r="IE79" s="37"/>
      <c r="IF79" s="37"/>
      <c r="IG79" s="37"/>
      <c r="IH79" s="37"/>
      <c r="II79" s="37"/>
      <c r="IJ79" s="37"/>
      <c r="IK79" s="37"/>
      <c r="IL79" s="37"/>
      <c r="IM79" s="37"/>
      <c r="IN79" s="37"/>
      <c r="IO79" s="37"/>
      <c r="IP79" s="37"/>
      <c r="IQ79" s="37"/>
      <c r="IR79" s="37"/>
      <c r="IS79" s="37"/>
      <c r="IT79" s="37"/>
      <c r="IU79" s="37"/>
      <c r="IV79" s="37"/>
    </row>
  </sheetData>
  <sheetProtection password="C882" sheet="1" objects="1" scenarios="1"/>
  <customSheetViews>
    <customSheetView guid="{50494D46-58B3-4AC4-A527-419C8BBDFD54}" scale="85" showGridLines="0" fitToPage="1" printArea="1" hiddenRows="1" hiddenColumns="1" showRuler="0">
      <selection activeCell="H21" sqref="H21"/>
      <pageMargins left="0.18" right="0.16" top="0.18" bottom="0.17" header="0" footer="0"/>
      <printOptions horizontalCentered="1" verticalCentered="1"/>
      <pageSetup scale="54" orientation="portrait" r:id="rId1"/>
      <headerFooter alignWithMargins="0"/>
    </customSheetView>
  </customSheetViews>
  <mergeCells count="61">
    <mergeCell ref="B1:K1"/>
    <mergeCell ref="B11:E11"/>
    <mergeCell ref="G10:K10"/>
    <mergeCell ref="G11:K11"/>
    <mergeCell ref="B2:K2"/>
    <mergeCell ref="B8:E8"/>
    <mergeCell ref="G8:K8"/>
    <mergeCell ref="B9:E9"/>
    <mergeCell ref="G9:K9"/>
    <mergeCell ref="J6:K6"/>
    <mergeCell ref="J7:K7"/>
    <mergeCell ref="B4:E4"/>
    <mergeCell ref="B6:E6"/>
    <mergeCell ref="B7:E7"/>
    <mergeCell ref="G6:H6"/>
    <mergeCell ref="G7:H7"/>
    <mergeCell ref="G4:H4"/>
    <mergeCell ref="J4:K4"/>
    <mergeCell ref="B5:E5"/>
    <mergeCell ref="G5:H5"/>
    <mergeCell ref="J5:K5"/>
    <mergeCell ref="B10:E10"/>
    <mergeCell ref="B18:G18"/>
    <mergeCell ref="B16:K16"/>
    <mergeCell ref="B26:K26"/>
    <mergeCell ref="B15:G15"/>
    <mergeCell ref="B21:K21"/>
    <mergeCell ref="B20:G20"/>
    <mergeCell ref="B24:G24"/>
    <mergeCell ref="B19:G19"/>
    <mergeCell ref="B13:K13"/>
    <mergeCell ref="B23:G23"/>
    <mergeCell ref="B22:G22"/>
    <mergeCell ref="B17:G17"/>
    <mergeCell ref="B14:G14"/>
    <mergeCell ref="B34:G34"/>
    <mergeCell ref="B29:G29"/>
    <mergeCell ref="B25:G25"/>
    <mergeCell ref="B32:G32"/>
    <mergeCell ref="B33:G33"/>
    <mergeCell ref="B31:G31"/>
    <mergeCell ref="B27:G27"/>
    <mergeCell ref="B30:K30"/>
    <mergeCell ref="B28:G28"/>
    <mergeCell ref="B47:C47"/>
    <mergeCell ref="H40:J41"/>
    <mergeCell ref="E45:K45"/>
    <mergeCell ref="E46:K46"/>
    <mergeCell ref="H42:J42"/>
    <mergeCell ref="E47:K47"/>
    <mergeCell ref="B44:K44"/>
    <mergeCell ref="B45:C45"/>
    <mergeCell ref="B46:C46"/>
    <mergeCell ref="B50:C50"/>
    <mergeCell ref="B51:C51"/>
    <mergeCell ref="E50:K50"/>
    <mergeCell ref="E51:K51"/>
    <mergeCell ref="E48:K48"/>
    <mergeCell ref="E49:K49"/>
    <mergeCell ref="B48:C48"/>
    <mergeCell ref="B49:C49"/>
  </mergeCells>
  <phoneticPr fontId="0" type="noConversion"/>
  <dataValidations xWindow="737" yWindow="286" count="13">
    <dataValidation type="list" allowBlank="1" showInputMessage="1" prompt="Describa y específique, en su caso, el tipo de acción correctiva o de mejora del desempeño que considere necesario o adecuado._x000a_Estas acciones pueden incluir:" sqref="B45:B51 C49:C51 C45:C46">
      <formula1>$B$58:$J$58</formula1>
    </dataValidation>
    <dataValidation type="custom" allowBlank="1" showInputMessage="1" showErrorMessage="1" error="Elije una sola opción en los parámetros de evaluación" sqref="H32:K32">
      <formula1>eapautoen10</formula1>
    </dataValidation>
    <dataValidation type="custom" allowBlank="1" showInputMessage="1" showErrorMessage="1" error="Elije una sola opción en los parámetros de evaluación" sqref="H33:K33">
      <formula1>eapautoen11</formula1>
    </dataValidation>
    <dataValidation type="custom" allowBlank="1" showInputMessage="1" showErrorMessage="1" error="Elije una sola opción en los parámetros de evaluación" sqref="H34:K34">
      <formula1>eapautoen12</formula1>
    </dataValidation>
    <dataValidation type="custom" allowBlank="1" showInputMessage="1" showErrorMessage="1" error="Elije una sola opción en los parámetros de evaluación" sqref="H28:K28">
      <formula1>eapautoen8</formula1>
    </dataValidation>
    <dataValidation type="custom" allowBlank="1" showInputMessage="1" showErrorMessage="1" error="Elije una sola opción en los parámetros de evaluación" sqref="H29:K29">
      <formula1>eapautoen9</formula1>
    </dataValidation>
    <dataValidation type="custom" allowBlank="1" showInputMessage="1" showErrorMessage="1" error="Elije una sola opción en los parámetros de evaluación" sqref="H23:K23">
      <formula1>eapautoen5</formula1>
    </dataValidation>
    <dataValidation type="custom" allowBlank="1" showInputMessage="1" showErrorMessage="1" error="Elije una sola opción en los parámetros de evaluación" sqref="H24:K24">
      <formula1>eapautoen6</formula1>
    </dataValidation>
    <dataValidation type="custom" allowBlank="1" showInputMessage="1" showErrorMessage="1" error="Elije una sola opción en los parámetros de evaluación" sqref="H25:K25">
      <formula1>eapautoen7</formula1>
    </dataValidation>
    <dataValidation type="custom" allowBlank="1" showInputMessage="1" showErrorMessage="1" error="Elije una sola opción en los parámetros de evaluación" sqref="H18:K18">
      <formula1>eapautoen2</formula1>
    </dataValidation>
    <dataValidation type="custom" allowBlank="1" showInputMessage="1" showErrorMessage="1" error="Elije una sola opción en los parámetros de evaluación" sqref="H19:K19">
      <formula1>eapautoen3</formula1>
    </dataValidation>
    <dataValidation type="custom" allowBlank="1" showInputMessage="1" showErrorMessage="1" error="Elije una sola opción en los parámetros de evaluación" sqref="H20:K20">
      <formula1>eapautoen4</formula1>
    </dataValidation>
    <dataValidation type="custom" allowBlank="1" showInputMessage="1" showErrorMessage="1" error="Elije una sola opción en los parámetros de evaluación" sqref="H15:K15">
      <formula1>eapautoen1</formula1>
    </dataValidation>
  </dataValidations>
  <printOptions horizontalCentered="1"/>
  <pageMargins left="0.25" right="0.15748031496062992" top="0.77" bottom="0.93" header="0.22" footer="0.35"/>
  <pageSetup scale="53" orientation="portrait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L73"/>
  <sheetViews>
    <sheetView showGridLines="0" zoomScale="85" zoomScaleNormal="85" zoomScaleSheetLayoutView="75" workbookViewId="0"/>
  </sheetViews>
  <sheetFormatPr baseColWidth="10" defaultColWidth="0" defaultRowHeight="12.75" zeroHeight="1" x14ac:dyDescent="0.2"/>
  <cols>
    <col min="1" max="1" width="1.7109375" style="87" customWidth="1"/>
    <col min="2" max="2" width="19.28515625" style="224" customWidth="1"/>
    <col min="3" max="3" width="22.7109375" style="224" customWidth="1"/>
    <col min="4" max="4" width="14" style="224" customWidth="1"/>
    <col min="5" max="5" width="18.7109375" style="224" customWidth="1"/>
    <col min="6" max="6" width="13.42578125" style="224" customWidth="1"/>
    <col min="7" max="7" width="13.7109375" style="224" customWidth="1"/>
    <col min="8" max="10" width="23.7109375" style="224" customWidth="1"/>
    <col min="11" max="11" width="16.5703125" style="224" hidden="1" customWidth="1"/>
    <col min="12" max="12" width="1.7109375" style="87" customWidth="1"/>
    <col min="13" max="16384" width="11.42578125" style="87" hidden="1"/>
  </cols>
  <sheetData>
    <row r="1" spans="1:12" s="398" customFormat="1" ht="21" customHeight="1" x14ac:dyDescent="0.2">
      <c r="B1" s="569" t="str">
        <f>'fact efi-AUTO'!B1</f>
        <v>Evaluación del Desempeño del Personal de Mando de la APF</v>
      </c>
      <c r="C1" s="570"/>
      <c r="D1" s="570"/>
      <c r="E1" s="570"/>
      <c r="F1" s="570"/>
      <c r="G1" s="570"/>
      <c r="H1" s="570"/>
      <c r="I1" s="570"/>
      <c r="J1" s="571"/>
      <c r="K1" s="399"/>
    </row>
    <row r="2" spans="1:12" s="28" customFormat="1" ht="42" customHeight="1" x14ac:dyDescent="0.2">
      <c r="A2" s="87"/>
      <c r="B2" s="48" t="s">
        <v>301</v>
      </c>
      <c r="C2" s="43"/>
      <c r="D2" s="43"/>
      <c r="E2" s="43"/>
      <c r="F2" s="43"/>
      <c r="G2" s="43"/>
      <c r="H2" s="43"/>
      <c r="I2" s="43"/>
      <c r="J2" s="43"/>
      <c r="K2" s="44"/>
      <c r="L2" s="87"/>
    </row>
    <row r="3" spans="1:12" s="28" customFormat="1" ht="3" customHeight="1" x14ac:dyDescent="0.2">
      <c r="A3" s="87"/>
      <c r="B3" s="228"/>
      <c r="C3" s="228"/>
      <c r="D3" s="228"/>
      <c r="E3" s="228"/>
      <c r="F3" s="228"/>
      <c r="G3" s="228"/>
      <c r="H3" s="228"/>
      <c r="I3" s="228"/>
      <c r="J3" s="228"/>
      <c r="K3" s="134"/>
      <c r="L3" s="87"/>
    </row>
    <row r="4" spans="1:12" s="28" customFormat="1" ht="24" customHeight="1" x14ac:dyDescent="0.2">
      <c r="A4" s="87"/>
      <c r="B4" s="605">
        <f>ACT.EXT.!B4</f>
        <v>0</v>
      </c>
      <c r="C4" s="606"/>
      <c r="D4" s="606"/>
      <c r="E4" s="606"/>
      <c r="F4" s="79"/>
      <c r="G4" s="603">
        <f>ACT.EXT.!G4</f>
        <v>0</v>
      </c>
      <c r="H4" s="603"/>
      <c r="I4" s="80"/>
      <c r="J4" s="603">
        <f>ACT.EXT.!J4</f>
        <v>0</v>
      </c>
      <c r="K4" s="604"/>
      <c r="L4" s="87"/>
    </row>
    <row r="5" spans="1:12" s="28" customFormat="1" ht="12.75" customHeight="1" x14ac:dyDescent="0.2">
      <c r="A5" s="87"/>
      <c r="B5" s="524" t="s">
        <v>216</v>
      </c>
      <c r="C5" s="525"/>
      <c r="D5" s="525"/>
      <c r="E5" s="525"/>
      <c r="F5" s="55"/>
      <c r="G5" s="735" t="s">
        <v>230</v>
      </c>
      <c r="H5" s="735"/>
      <c r="I5" s="55"/>
      <c r="J5" s="735" t="s">
        <v>231</v>
      </c>
      <c r="K5" s="736"/>
      <c r="L5" s="87"/>
    </row>
    <row r="6" spans="1:12" s="28" customFormat="1" ht="24" customHeight="1" x14ac:dyDescent="0.2">
      <c r="A6" s="87"/>
      <c r="B6" s="510">
        <f>ACT.EXT.!B6</f>
        <v>0</v>
      </c>
      <c r="C6" s="504"/>
      <c r="D6" s="504"/>
      <c r="E6" s="504"/>
      <c r="F6" s="311"/>
      <c r="G6" s="504">
        <f>'fact efi-AUTO'!G6:H6</f>
        <v>0</v>
      </c>
      <c r="H6" s="504"/>
      <c r="I6" s="54"/>
      <c r="J6" s="564">
        <f>ACT.EXT.!J6</f>
        <v>0</v>
      </c>
      <c r="K6" s="565"/>
      <c r="L6" s="87"/>
    </row>
    <row r="7" spans="1:12" s="28" customFormat="1" ht="14.25" customHeight="1" x14ac:dyDescent="0.2">
      <c r="A7" s="87"/>
      <c r="B7" s="740" t="str">
        <f>ACT.EXT.!B7</f>
        <v>DENOMINACIÓN DEL PUESTO</v>
      </c>
      <c r="C7" s="735"/>
      <c r="D7" s="735"/>
      <c r="E7" s="735"/>
      <c r="F7" s="291"/>
      <c r="G7" s="735" t="str">
        <f>'fact efi-AUTO'!G7:H7</f>
        <v>CODIGO DE PUESTO</v>
      </c>
      <c r="H7" s="735"/>
      <c r="I7" s="55"/>
      <c r="J7" s="735" t="str">
        <f>ACT.EXT.!J7</f>
        <v>No.de RUSP</v>
      </c>
      <c r="K7" s="736"/>
      <c r="L7" s="87"/>
    </row>
    <row r="8" spans="1:12" s="28" customFormat="1" ht="30.75" customHeight="1" x14ac:dyDescent="0.2">
      <c r="A8" s="87"/>
      <c r="B8" s="510">
        <f>ACT.EXT.!B8</f>
        <v>0</v>
      </c>
      <c r="C8" s="504"/>
      <c r="D8" s="504"/>
      <c r="E8" s="504"/>
      <c r="F8" s="54"/>
      <c r="G8" s="504">
        <f>ACT.EXT.!G8</f>
        <v>0</v>
      </c>
      <c r="H8" s="504"/>
      <c r="I8" s="504"/>
      <c r="J8" s="504"/>
      <c r="K8" s="505"/>
      <c r="L8" s="87"/>
    </row>
    <row r="9" spans="1:12" s="28" customFormat="1" ht="12.75" customHeight="1" x14ac:dyDescent="0.2">
      <c r="A9" s="87"/>
      <c r="B9" s="740" t="str">
        <f>MDI!B9</f>
        <v>NOMBRE DE LA DEPENDENCIA U ÓRGANO ADMINISTRATIVO DESCONCENTRADO</v>
      </c>
      <c r="C9" s="735"/>
      <c r="D9" s="735"/>
      <c r="E9" s="735"/>
      <c r="F9" s="55"/>
      <c r="G9" s="735" t="str">
        <f>'fact efi-AUTO'!G9:K9</f>
        <v>CLAVE Y NOMBRE DE LA UNIDAD ADMINISTRATIVA RESPONSABLE</v>
      </c>
      <c r="H9" s="735"/>
      <c r="I9" s="735"/>
      <c r="J9" s="735"/>
      <c r="K9" s="736"/>
      <c r="L9" s="87"/>
    </row>
    <row r="10" spans="1:12" s="28" customFormat="1" ht="24" customHeight="1" x14ac:dyDescent="0.2">
      <c r="A10" s="87"/>
      <c r="B10" s="566">
        <f>ACT.EXT.!B10</f>
        <v>0</v>
      </c>
      <c r="C10" s="511"/>
      <c r="D10" s="511"/>
      <c r="E10" s="511"/>
      <c r="F10" s="313"/>
      <c r="G10" s="511">
        <f>'fact efi-AUTO'!G10:K10</f>
        <v>0</v>
      </c>
      <c r="H10" s="511"/>
      <c r="I10" s="511"/>
      <c r="J10" s="511"/>
      <c r="K10" s="287"/>
      <c r="L10" s="87"/>
    </row>
    <row r="11" spans="1:12" s="28" customFormat="1" ht="13.5" customHeight="1" x14ac:dyDescent="0.2">
      <c r="A11" s="87"/>
      <c r="B11" s="530" t="str">
        <f>'fact efi-AUTO'!B11:E11</f>
        <v xml:space="preserve">AÑO DE LA EVALUACIÓN </v>
      </c>
      <c r="C11" s="531"/>
      <c r="D11" s="531"/>
      <c r="E11" s="531"/>
      <c r="F11" s="316"/>
      <c r="G11" s="531" t="str">
        <f>'fact efi-AUTO'!G11:K11</f>
        <v>LUGAR y FECHA DE LA APLICACIÓN</v>
      </c>
      <c r="H11" s="531"/>
      <c r="I11" s="531"/>
      <c r="J11" s="531"/>
      <c r="K11" s="292"/>
      <c r="L11" s="87"/>
    </row>
    <row r="12" spans="1:12" s="28" customFormat="1" ht="2.4500000000000002" customHeight="1" x14ac:dyDescent="0.2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</row>
    <row r="13" spans="1:12" s="28" customFormat="1" ht="29.25" customHeight="1" x14ac:dyDescent="0.2">
      <c r="A13" s="87"/>
      <c r="B13" s="568" t="s">
        <v>80</v>
      </c>
      <c r="C13" s="568"/>
      <c r="D13" s="568"/>
      <c r="E13" s="568"/>
      <c r="F13" s="568"/>
      <c r="G13" s="568"/>
      <c r="H13" s="568"/>
      <c r="I13" s="568"/>
      <c r="J13" s="595" t="s">
        <v>244</v>
      </c>
      <c r="K13" s="484"/>
      <c r="L13" s="87"/>
    </row>
    <row r="14" spans="1:12" s="28" customFormat="1" ht="33" customHeight="1" x14ac:dyDescent="0.25">
      <c r="A14" s="87"/>
      <c r="B14" s="629" t="s">
        <v>297</v>
      </c>
      <c r="C14" s="597"/>
      <c r="D14" s="597"/>
      <c r="E14" s="597"/>
      <c r="F14" s="597"/>
      <c r="G14" s="597"/>
      <c r="H14" s="597"/>
      <c r="I14" s="630"/>
      <c r="J14" s="728"/>
      <c r="K14" s="729"/>
      <c r="L14" s="87"/>
    </row>
    <row r="15" spans="1:12" s="28" customFormat="1" ht="18.95" customHeight="1" x14ac:dyDescent="0.25">
      <c r="A15" s="87"/>
      <c r="B15" s="629" t="s">
        <v>245</v>
      </c>
      <c r="C15" s="597"/>
      <c r="D15" s="597"/>
      <c r="E15" s="597"/>
      <c r="F15" s="597"/>
      <c r="G15" s="597"/>
      <c r="H15" s="597"/>
      <c r="I15" s="630"/>
      <c r="J15" s="728"/>
      <c r="K15" s="729"/>
      <c r="L15" s="87"/>
    </row>
    <row r="16" spans="1:12" s="28" customFormat="1" ht="33" customHeight="1" x14ac:dyDescent="0.25">
      <c r="A16" s="87"/>
      <c r="B16" s="629" t="s">
        <v>298</v>
      </c>
      <c r="C16" s="597"/>
      <c r="D16" s="597"/>
      <c r="E16" s="597"/>
      <c r="F16" s="597"/>
      <c r="G16" s="597"/>
      <c r="H16" s="597"/>
      <c r="I16" s="630"/>
      <c r="J16" s="728"/>
      <c r="K16" s="729"/>
      <c r="L16" s="87"/>
    </row>
    <row r="17" spans="1:12" s="28" customFormat="1" ht="33" customHeight="1" x14ac:dyDescent="0.25">
      <c r="A17" s="87"/>
      <c r="B17" s="629" t="s">
        <v>299</v>
      </c>
      <c r="C17" s="597"/>
      <c r="D17" s="597"/>
      <c r="E17" s="597"/>
      <c r="F17" s="597"/>
      <c r="G17" s="597"/>
      <c r="H17" s="597"/>
      <c r="I17" s="630"/>
      <c r="J17" s="728"/>
      <c r="K17" s="729"/>
      <c r="L17" s="87"/>
    </row>
    <row r="18" spans="1:12" s="28" customFormat="1" ht="18.95" customHeight="1" x14ac:dyDescent="0.25">
      <c r="A18" s="87"/>
      <c r="B18" s="629" t="s">
        <v>246</v>
      </c>
      <c r="C18" s="597"/>
      <c r="D18" s="597"/>
      <c r="E18" s="597"/>
      <c r="F18" s="597"/>
      <c r="G18" s="597"/>
      <c r="H18" s="597"/>
      <c r="I18" s="630"/>
      <c r="J18" s="728"/>
      <c r="K18" s="729"/>
      <c r="L18" s="87"/>
    </row>
    <row r="19" spans="1:12" s="28" customFormat="1" ht="18.95" customHeight="1" x14ac:dyDescent="0.25">
      <c r="A19" s="87"/>
      <c r="B19" s="629" t="s">
        <v>247</v>
      </c>
      <c r="C19" s="597"/>
      <c r="D19" s="597"/>
      <c r="E19" s="597"/>
      <c r="F19" s="597"/>
      <c r="G19" s="597"/>
      <c r="H19" s="597"/>
      <c r="I19" s="630"/>
      <c r="J19" s="737"/>
      <c r="K19" s="738"/>
      <c r="L19" s="87"/>
    </row>
    <row r="20" spans="1:12" s="28" customFormat="1" ht="31.5" customHeight="1" x14ac:dyDescent="0.25">
      <c r="A20" s="87"/>
      <c r="B20" s="741" t="s">
        <v>300</v>
      </c>
      <c r="C20" s="742"/>
      <c r="D20" s="742"/>
      <c r="E20" s="742"/>
      <c r="F20" s="742"/>
      <c r="G20" s="742"/>
      <c r="H20" s="742"/>
      <c r="I20" s="743"/>
      <c r="J20" s="737"/>
      <c r="K20" s="738"/>
      <c r="L20" s="87"/>
    </row>
    <row r="21" spans="1:12" s="28" customFormat="1" ht="3" customHeight="1" x14ac:dyDescent="0.2">
      <c r="A21" s="87"/>
      <c r="B21" s="231"/>
      <c r="C21" s="103"/>
      <c r="D21" s="103"/>
      <c r="E21" s="103"/>
      <c r="F21" s="103"/>
      <c r="G21" s="103"/>
      <c r="H21" s="103"/>
      <c r="I21" s="103"/>
      <c r="J21" s="103"/>
      <c r="K21" s="231"/>
      <c r="L21" s="87"/>
    </row>
    <row r="22" spans="1:12" s="28" customFormat="1" ht="29.1" customHeight="1" x14ac:dyDescent="0.2">
      <c r="A22" s="87"/>
      <c r="B22" s="683" t="s">
        <v>81</v>
      </c>
      <c r="C22" s="730"/>
      <c r="D22" s="730"/>
      <c r="E22" s="730"/>
      <c r="F22" s="730"/>
      <c r="G22" s="730"/>
      <c r="H22" s="730"/>
      <c r="I22" s="730"/>
      <c r="J22" s="730"/>
      <c r="K22" s="567"/>
      <c r="L22" s="87"/>
    </row>
    <row r="23" spans="1:12" s="28" customFormat="1" ht="3" customHeight="1" x14ac:dyDescent="0.2">
      <c r="A23" s="87"/>
      <c r="B23" s="136"/>
      <c r="C23" s="131"/>
      <c r="D23" s="131"/>
      <c r="E23" s="131"/>
      <c r="F23" s="131"/>
      <c r="G23" s="131"/>
      <c r="H23" s="131"/>
      <c r="I23" s="131"/>
      <c r="J23" s="131"/>
      <c r="K23" s="136"/>
      <c r="L23" s="87"/>
    </row>
    <row r="24" spans="1:12" s="28" customFormat="1" ht="26.25" customHeight="1" x14ac:dyDescent="0.2">
      <c r="A24" s="87"/>
      <c r="B24" s="731" t="s">
        <v>82</v>
      </c>
      <c r="C24" s="732"/>
      <c r="D24" s="732"/>
      <c r="E24" s="732"/>
      <c r="F24" s="732"/>
      <c r="G24" s="732"/>
      <c r="H24" s="739" t="s">
        <v>83</v>
      </c>
      <c r="I24" s="739"/>
      <c r="J24" s="739"/>
      <c r="K24" s="637" t="s">
        <v>84</v>
      </c>
      <c r="L24" s="87"/>
    </row>
    <row r="25" spans="1:12" s="28" customFormat="1" ht="36.75" customHeight="1" x14ac:dyDescent="0.2">
      <c r="A25" s="87"/>
      <c r="B25" s="733"/>
      <c r="C25" s="734"/>
      <c r="D25" s="734"/>
      <c r="E25" s="734"/>
      <c r="F25" s="734"/>
      <c r="G25" s="734"/>
      <c r="H25" s="34" t="s">
        <v>75</v>
      </c>
      <c r="I25" s="34" t="s">
        <v>76</v>
      </c>
      <c r="J25" s="35" t="s">
        <v>85</v>
      </c>
      <c r="K25" s="638"/>
      <c r="L25" s="87"/>
    </row>
    <row r="26" spans="1:12" s="28" customFormat="1" ht="24" customHeight="1" x14ac:dyDescent="0.2">
      <c r="A26" s="87"/>
      <c r="B26" s="501" t="s">
        <v>86</v>
      </c>
      <c r="C26" s="501"/>
      <c r="D26" s="501"/>
      <c r="E26" s="501"/>
      <c r="F26" s="501"/>
      <c r="G26" s="501"/>
      <c r="H26" s="18"/>
      <c r="I26" s="18"/>
      <c r="J26" s="18"/>
      <c r="K26" s="81" t="str">
        <f>'tablas de calculo'!AS1</f>
        <v xml:space="preserve">   </v>
      </c>
      <c r="L26" s="87"/>
    </row>
    <row r="27" spans="1:12" s="28" customFormat="1" ht="24" customHeight="1" x14ac:dyDescent="0.2">
      <c r="A27" s="87"/>
      <c r="B27" s="501" t="s">
        <v>87</v>
      </c>
      <c r="C27" s="501"/>
      <c r="D27" s="501"/>
      <c r="E27" s="501"/>
      <c r="F27" s="501"/>
      <c r="G27" s="501"/>
      <c r="H27" s="18"/>
      <c r="I27" s="18"/>
      <c r="J27" s="18"/>
      <c r="K27" s="81" t="str">
        <f>'tablas de calculo'!AS2</f>
        <v xml:space="preserve">   </v>
      </c>
      <c r="L27" s="87"/>
    </row>
    <row r="28" spans="1:12" s="28" customFormat="1" ht="24" customHeight="1" x14ac:dyDescent="0.2">
      <c r="A28" s="87"/>
      <c r="B28" s="501" t="s">
        <v>88</v>
      </c>
      <c r="C28" s="501"/>
      <c r="D28" s="501"/>
      <c r="E28" s="501"/>
      <c r="F28" s="501"/>
      <c r="G28" s="501"/>
      <c r="H28" s="18"/>
      <c r="I28" s="18"/>
      <c r="J28" s="18"/>
      <c r="K28" s="81" t="str">
        <f>'tablas de calculo'!AS3</f>
        <v xml:space="preserve">   </v>
      </c>
      <c r="L28" s="87"/>
    </row>
    <row r="29" spans="1:12" s="28" customFormat="1" ht="24" customHeight="1" x14ac:dyDescent="0.2">
      <c r="A29" s="87"/>
      <c r="B29" s="501" t="s">
        <v>89</v>
      </c>
      <c r="C29" s="501"/>
      <c r="D29" s="501"/>
      <c r="E29" s="501"/>
      <c r="F29" s="501"/>
      <c r="G29" s="501"/>
      <c r="H29" s="18"/>
      <c r="I29" s="18"/>
      <c r="J29" s="18"/>
      <c r="K29" s="81" t="str">
        <f>'tablas de calculo'!AS4</f>
        <v xml:space="preserve">   </v>
      </c>
      <c r="L29" s="87"/>
    </row>
    <row r="30" spans="1:12" s="28" customFormat="1" ht="27" customHeight="1" x14ac:dyDescent="0.2">
      <c r="A30" s="87"/>
      <c r="B30" s="501" t="s">
        <v>90</v>
      </c>
      <c r="C30" s="501"/>
      <c r="D30" s="501"/>
      <c r="E30" s="501"/>
      <c r="F30" s="501"/>
      <c r="G30" s="501"/>
      <c r="H30" s="18"/>
      <c r="I30" s="18"/>
      <c r="J30" s="18"/>
      <c r="K30" s="81" t="str">
        <f>'tablas de calculo'!AS5</f>
        <v xml:space="preserve">   </v>
      </c>
      <c r="L30" s="87"/>
    </row>
    <row r="31" spans="1:12" s="28" customFormat="1" ht="24" customHeight="1" x14ac:dyDescent="0.2">
      <c r="A31" s="87"/>
      <c r="B31" s="501" t="s">
        <v>91</v>
      </c>
      <c r="C31" s="501"/>
      <c r="D31" s="501"/>
      <c r="E31" s="501"/>
      <c r="F31" s="501"/>
      <c r="G31" s="501"/>
      <c r="H31" s="18"/>
      <c r="I31" s="18"/>
      <c r="J31" s="18"/>
      <c r="K31" s="81" t="str">
        <f>'tablas de calculo'!AS6</f>
        <v xml:space="preserve">   </v>
      </c>
      <c r="L31" s="87"/>
    </row>
    <row r="32" spans="1:12" s="28" customFormat="1" ht="24" customHeight="1" x14ac:dyDescent="0.2">
      <c r="A32" s="87"/>
      <c r="B32" s="501" t="s">
        <v>92</v>
      </c>
      <c r="C32" s="501"/>
      <c r="D32" s="501"/>
      <c r="E32" s="501"/>
      <c r="F32" s="501"/>
      <c r="G32" s="501"/>
      <c r="H32" s="18"/>
      <c r="I32" s="18"/>
      <c r="J32" s="18"/>
      <c r="K32" s="81" t="str">
        <f>'tablas de calculo'!AS7</f>
        <v xml:space="preserve">   </v>
      </c>
      <c r="L32" s="87"/>
    </row>
    <row r="33" spans="1:12" s="28" customFormat="1" ht="24" customHeight="1" x14ac:dyDescent="0.2">
      <c r="A33" s="87"/>
      <c r="B33" s="501" t="s">
        <v>93</v>
      </c>
      <c r="C33" s="501"/>
      <c r="D33" s="501"/>
      <c r="E33" s="501"/>
      <c r="F33" s="501"/>
      <c r="G33" s="501"/>
      <c r="H33" s="18"/>
      <c r="I33" s="18"/>
      <c r="J33" s="18"/>
      <c r="K33" s="81" t="str">
        <f>'tablas de calculo'!AS8</f>
        <v xml:space="preserve">   </v>
      </c>
      <c r="L33" s="87"/>
    </row>
    <row r="34" spans="1:12" s="28" customFormat="1" ht="24" customHeight="1" x14ac:dyDescent="0.2">
      <c r="A34" s="87"/>
      <c r="B34" s="501" t="s">
        <v>94</v>
      </c>
      <c r="C34" s="501"/>
      <c r="D34" s="501"/>
      <c r="E34" s="501"/>
      <c r="F34" s="501"/>
      <c r="G34" s="501"/>
      <c r="H34" s="18"/>
      <c r="I34" s="18"/>
      <c r="J34" s="18"/>
      <c r="K34" s="81" t="str">
        <f>'tablas de calculo'!AS9</f>
        <v xml:space="preserve">   </v>
      </c>
      <c r="L34" s="87"/>
    </row>
    <row r="35" spans="1:12" s="28" customFormat="1" ht="24" customHeight="1" x14ac:dyDescent="0.2">
      <c r="A35" s="87"/>
      <c r="B35" s="501" t="s">
        <v>95</v>
      </c>
      <c r="C35" s="501"/>
      <c r="D35" s="501"/>
      <c r="E35" s="501"/>
      <c r="F35" s="501"/>
      <c r="G35" s="501"/>
      <c r="H35" s="18"/>
      <c r="I35" s="18"/>
      <c r="J35" s="18"/>
      <c r="K35" s="81" t="str">
        <f>'tablas de calculo'!AS10</f>
        <v xml:space="preserve">   </v>
      </c>
      <c r="L35" s="87"/>
    </row>
    <row r="36" spans="1:12" s="28" customFormat="1" ht="24" customHeight="1" x14ac:dyDescent="0.2">
      <c r="A36" s="87"/>
      <c r="B36" s="501" t="s">
        <v>96</v>
      </c>
      <c r="C36" s="501"/>
      <c r="D36" s="501"/>
      <c r="E36" s="501"/>
      <c r="F36" s="501"/>
      <c r="G36" s="501"/>
      <c r="H36" s="18"/>
      <c r="I36" s="18"/>
      <c r="J36" s="18"/>
      <c r="K36" s="81" t="str">
        <f>'tablas de calculo'!AS11</f>
        <v xml:space="preserve">   </v>
      </c>
      <c r="L36" s="87"/>
    </row>
    <row r="37" spans="1:12" s="28" customFormat="1" ht="24" customHeight="1" x14ac:dyDescent="0.2">
      <c r="A37" s="87"/>
      <c r="B37" s="501" t="s">
        <v>97</v>
      </c>
      <c r="C37" s="501"/>
      <c r="D37" s="501"/>
      <c r="E37" s="501"/>
      <c r="F37" s="501"/>
      <c r="G37" s="501"/>
      <c r="H37" s="18"/>
      <c r="I37" s="18"/>
      <c r="J37" s="18"/>
      <c r="K37" s="81" t="str">
        <f>'tablas de calculo'!AS12</f>
        <v xml:space="preserve">   </v>
      </c>
      <c r="L37" s="87"/>
    </row>
    <row r="38" spans="1:12" s="28" customFormat="1" ht="24" customHeight="1" x14ac:dyDescent="0.2">
      <c r="A38" s="87"/>
      <c r="B38" s="501" t="s">
        <v>98</v>
      </c>
      <c r="C38" s="501"/>
      <c r="D38" s="501"/>
      <c r="E38" s="501"/>
      <c r="F38" s="501"/>
      <c r="G38" s="501"/>
      <c r="H38" s="18"/>
      <c r="I38" s="18"/>
      <c r="J38" s="18"/>
      <c r="K38" s="81" t="str">
        <f>'tablas de calculo'!AS13</f>
        <v xml:space="preserve">   </v>
      </c>
      <c r="L38" s="87"/>
    </row>
    <row r="39" spans="1:12" s="28" customFormat="1" ht="46.5" hidden="1" customHeight="1" x14ac:dyDescent="0.2">
      <c r="A39" s="87"/>
      <c r="B39" s="41"/>
      <c r="C39" s="42"/>
      <c r="D39" s="40"/>
      <c r="E39" s="40"/>
      <c r="F39" s="559" t="s">
        <v>99</v>
      </c>
      <c r="G39" s="559"/>
      <c r="H39" s="559"/>
      <c r="I39" s="559"/>
      <c r="J39" s="560"/>
      <c r="K39" s="81" t="str">
        <f>'tablas de calculo'!AT14</f>
        <v>Verifica el 1° requisito</v>
      </c>
      <c r="L39" s="87"/>
    </row>
    <row r="40" spans="1:12" s="28" customFormat="1" ht="3" customHeight="1" x14ac:dyDescent="0.2">
      <c r="A40" s="87"/>
      <c r="B40" s="135"/>
      <c r="C40" s="103"/>
      <c r="D40" s="131"/>
      <c r="E40" s="103"/>
      <c r="F40" s="103"/>
      <c r="G40" s="103"/>
      <c r="H40" s="103"/>
      <c r="I40" s="103"/>
      <c r="J40" s="103"/>
      <c r="K40" s="135"/>
      <c r="L40" s="87"/>
    </row>
    <row r="41" spans="1:12" s="28" customFormat="1" ht="29.25" customHeight="1" x14ac:dyDescent="0.2">
      <c r="A41" s="87"/>
      <c r="B41" s="242" t="s">
        <v>252</v>
      </c>
      <c r="C41" s="49"/>
      <c r="D41" s="49"/>
      <c r="E41" s="49"/>
      <c r="F41" s="50"/>
      <c r="G41" s="43" t="s">
        <v>260</v>
      </c>
      <c r="H41" s="49"/>
      <c r="I41" s="49"/>
      <c r="J41" s="49"/>
      <c r="K41" s="50"/>
      <c r="L41" s="87"/>
    </row>
    <row r="42" spans="1:12" s="28" customFormat="1" ht="42" customHeight="1" x14ac:dyDescent="0.25">
      <c r="A42" s="87"/>
      <c r="B42" s="521">
        <f>ACT.EXT.!B27</f>
        <v>0</v>
      </c>
      <c r="C42" s="522"/>
      <c r="D42" s="522"/>
      <c r="E42" s="522"/>
      <c r="F42" s="523"/>
      <c r="G42" s="515"/>
      <c r="H42" s="516"/>
      <c r="I42" s="516"/>
      <c r="J42" s="516"/>
      <c r="K42" s="517"/>
      <c r="L42" s="87"/>
    </row>
    <row r="43" spans="1:12" s="28" customFormat="1" x14ac:dyDescent="0.2">
      <c r="A43" s="87"/>
      <c r="B43" s="740" t="s">
        <v>232</v>
      </c>
      <c r="C43" s="735"/>
      <c r="D43" s="735"/>
      <c r="E43" s="735"/>
      <c r="F43" s="736"/>
      <c r="G43" s="722" t="s">
        <v>232</v>
      </c>
      <c r="H43" s="723"/>
      <c r="I43" s="723"/>
      <c r="J43" s="723"/>
      <c r="K43" s="724"/>
      <c r="L43" s="87"/>
    </row>
    <row r="44" spans="1:12" s="28" customFormat="1" ht="42" customHeight="1" x14ac:dyDescent="0.25">
      <c r="A44" s="87"/>
      <c r="B44" s="521">
        <f>ACT.EXT.!B29</f>
        <v>0</v>
      </c>
      <c r="C44" s="522"/>
      <c r="D44" s="522"/>
      <c r="E44" s="522"/>
      <c r="F44" s="523"/>
      <c r="G44" s="515"/>
      <c r="H44" s="516"/>
      <c r="I44" s="516"/>
      <c r="J44" s="516"/>
      <c r="K44" s="517"/>
      <c r="L44" s="87"/>
    </row>
    <row r="45" spans="1:12" s="28" customFormat="1" x14ac:dyDescent="0.2">
      <c r="A45" s="87"/>
      <c r="B45" s="740" t="s">
        <v>233</v>
      </c>
      <c r="C45" s="735"/>
      <c r="D45" s="735"/>
      <c r="E45" s="735"/>
      <c r="F45" s="736"/>
      <c r="G45" s="722" t="s">
        <v>233</v>
      </c>
      <c r="H45" s="723"/>
      <c r="I45" s="723"/>
      <c r="J45" s="723"/>
      <c r="K45" s="724"/>
      <c r="L45" s="87"/>
    </row>
    <row r="46" spans="1:12" s="28" customFormat="1" ht="42.75" customHeight="1" x14ac:dyDescent="0.2">
      <c r="A46" s="87"/>
      <c r="B46" s="725"/>
      <c r="C46" s="726"/>
      <c r="D46" s="726"/>
      <c r="E46" s="726"/>
      <c r="F46" s="727"/>
      <c r="G46" s="515"/>
      <c r="H46" s="516"/>
      <c r="I46" s="516"/>
      <c r="J46" s="516"/>
      <c r="K46" s="517"/>
      <c r="L46" s="87"/>
    </row>
    <row r="47" spans="1:12" s="28" customFormat="1" ht="12.75" customHeight="1" x14ac:dyDescent="0.2">
      <c r="A47" s="87"/>
      <c r="B47" s="530" t="s">
        <v>234</v>
      </c>
      <c r="C47" s="531"/>
      <c r="D47" s="531"/>
      <c r="E47" s="531"/>
      <c r="F47" s="532"/>
      <c r="G47" s="518" t="s">
        <v>234</v>
      </c>
      <c r="H47" s="519"/>
      <c r="I47" s="519"/>
      <c r="J47" s="519"/>
      <c r="K47" s="520"/>
      <c r="L47" s="87"/>
    </row>
    <row r="48" spans="1:12" s="28" customFormat="1" ht="3" customHeight="1" x14ac:dyDescent="0.2">
      <c r="A48" s="87"/>
      <c r="B48" s="239"/>
      <c r="C48" s="239"/>
      <c r="D48" s="239"/>
      <c r="E48" s="239"/>
      <c r="F48" s="239"/>
      <c r="G48" s="239"/>
      <c r="H48" s="239"/>
      <c r="I48" s="239"/>
      <c r="J48" s="239"/>
      <c r="K48" s="239"/>
      <c r="L48" s="87"/>
    </row>
    <row r="49" spans="1:12" s="28" customFormat="1" ht="15" x14ac:dyDescent="0.25">
      <c r="A49" s="87"/>
      <c r="B49" s="39" t="s">
        <v>151</v>
      </c>
      <c r="C49" s="47"/>
      <c r="D49" s="47"/>
      <c r="E49" s="47"/>
      <c r="F49" s="47"/>
      <c r="G49" s="229"/>
      <c r="H49" s="229"/>
      <c r="I49" s="229"/>
      <c r="J49" s="229"/>
      <c r="K49" s="230"/>
      <c r="L49" s="87"/>
    </row>
    <row r="50" spans="1:12" s="28" customFormat="1" ht="25.5" customHeight="1" x14ac:dyDescent="0.2">
      <c r="A50" s="87"/>
      <c r="B50" s="556"/>
      <c r="C50" s="557"/>
      <c r="D50" s="557"/>
      <c r="E50" s="557"/>
      <c r="F50" s="557"/>
      <c r="G50" s="557"/>
      <c r="H50" s="557"/>
      <c r="I50" s="557"/>
      <c r="J50" s="557"/>
      <c r="K50" s="558"/>
      <c r="L50" s="87"/>
    </row>
    <row r="51" spans="1:12" s="28" customFormat="1" ht="25.5" customHeight="1" x14ac:dyDescent="0.2">
      <c r="A51" s="87"/>
      <c r="B51" s="556"/>
      <c r="C51" s="557"/>
      <c r="D51" s="557"/>
      <c r="E51" s="557"/>
      <c r="F51" s="557"/>
      <c r="G51" s="557"/>
      <c r="H51" s="557"/>
      <c r="I51" s="557"/>
      <c r="J51" s="557"/>
      <c r="K51" s="558"/>
      <c r="L51" s="87"/>
    </row>
    <row r="52" spans="1:12" s="28" customFormat="1" ht="25.5" customHeight="1" x14ac:dyDescent="0.2">
      <c r="A52" s="87"/>
      <c r="B52" s="556"/>
      <c r="C52" s="557"/>
      <c r="D52" s="557"/>
      <c r="E52" s="557"/>
      <c r="F52" s="557"/>
      <c r="G52" s="557"/>
      <c r="H52" s="557"/>
      <c r="I52" s="557"/>
      <c r="J52" s="557"/>
      <c r="K52" s="558"/>
      <c r="L52" s="87"/>
    </row>
    <row r="53" spans="1:12" s="28" customFormat="1" ht="25.5" customHeight="1" x14ac:dyDescent="0.2">
      <c r="A53" s="87"/>
      <c r="B53" s="556"/>
      <c r="C53" s="557"/>
      <c r="D53" s="557"/>
      <c r="E53" s="557"/>
      <c r="F53" s="557"/>
      <c r="G53" s="557"/>
      <c r="H53" s="557"/>
      <c r="I53" s="557"/>
      <c r="J53" s="557"/>
      <c r="K53" s="558"/>
      <c r="L53" s="87"/>
    </row>
    <row r="54" spans="1:12" s="28" customFormat="1" ht="25.5" customHeight="1" x14ac:dyDescent="0.2">
      <c r="A54" s="87"/>
      <c r="B54" s="556"/>
      <c r="C54" s="557"/>
      <c r="D54" s="557"/>
      <c r="E54" s="557"/>
      <c r="F54" s="557"/>
      <c r="G54" s="557"/>
      <c r="H54" s="557"/>
      <c r="I54" s="557"/>
      <c r="J54" s="557"/>
      <c r="K54" s="558"/>
      <c r="L54" s="87"/>
    </row>
    <row r="55" spans="1:12" s="28" customFormat="1" ht="25.5" customHeight="1" x14ac:dyDescent="0.2">
      <c r="A55" s="87"/>
      <c r="B55" s="556"/>
      <c r="C55" s="557"/>
      <c r="D55" s="557"/>
      <c r="E55" s="557"/>
      <c r="F55" s="557"/>
      <c r="G55" s="557"/>
      <c r="H55" s="557"/>
      <c r="I55" s="557"/>
      <c r="J55" s="557"/>
      <c r="K55" s="558"/>
      <c r="L55" s="87"/>
    </row>
    <row r="56" spans="1:12" s="28" customFormat="1" ht="25.5" customHeight="1" x14ac:dyDescent="0.2">
      <c r="A56" s="87"/>
      <c r="B56" s="556"/>
      <c r="C56" s="557"/>
      <c r="D56" s="557"/>
      <c r="E56" s="557"/>
      <c r="F56" s="557"/>
      <c r="G56" s="557"/>
      <c r="H56" s="557"/>
      <c r="I56" s="557"/>
      <c r="J56" s="557"/>
      <c r="K56" s="558"/>
      <c r="L56" s="87"/>
    </row>
    <row r="57" spans="1:12" s="28" customFormat="1" ht="25.5" customHeight="1" x14ac:dyDescent="0.2">
      <c r="A57" s="87"/>
      <c r="B57" s="556"/>
      <c r="C57" s="557"/>
      <c r="D57" s="557"/>
      <c r="E57" s="557"/>
      <c r="F57" s="557"/>
      <c r="G57" s="557"/>
      <c r="H57" s="557"/>
      <c r="I57" s="557"/>
      <c r="J57" s="557"/>
      <c r="K57" s="558"/>
      <c r="L57" s="87"/>
    </row>
    <row r="58" spans="1:12" x14ac:dyDescent="0.2"/>
    <row r="59" spans="1:12" x14ac:dyDescent="0.2"/>
    <row r="60" spans="1:12" s="28" customFormat="1" hidden="1" x14ac:dyDescent="0.2">
      <c r="B60"/>
      <c r="C60"/>
      <c r="D60"/>
      <c r="E60"/>
      <c r="F60"/>
      <c r="G60"/>
      <c r="H60"/>
      <c r="I60"/>
      <c r="J60"/>
      <c r="K60"/>
    </row>
    <row r="61" spans="1:12" s="28" customFormat="1" hidden="1" x14ac:dyDescent="0.2">
      <c r="B61"/>
      <c r="C61"/>
      <c r="D61"/>
      <c r="E61"/>
      <c r="F61"/>
      <c r="G61"/>
      <c r="H61"/>
      <c r="I61"/>
      <c r="J61"/>
      <c r="K61"/>
    </row>
    <row r="62" spans="1:12" s="28" customFormat="1" hidden="1" x14ac:dyDescent="0.2">
      <c r="B62"/>
      <c r="C62"/>
      <c r="D62"/>
      <c r="E62"/>
      <c r="F62"/>
      <c r="G62"/>
      <c r="H62"/>
      <c r="I62"/>
      <c r="J62"/>
      <c r="K62"/>
    </row>
    <row r="63" spans="1:12" s="28" customFormat="1" hidden="1" x14ac:dyDescent="0.2">
      <c r="B63"/>
      <c r="C63"/>
      <c r="D63"/>
      <c r="E63"/>
      <c r="F63"/>
      <c r="G63"/>
      <c r="H63"/>
      <c r="I63"/>
      <c r="J63"/>
      <c r="K63"/>
    </row>
    <row r="64" spans="1:12" s="28" customFormat="1" hidden="1" x14ac:dyDescent="0.2">
      <c r="B64"/>
      <c r="C64"/>
      <c r="D64"/>
      <c r="E64"/>
      <c r="F64"/>
      <c r="G64"/>
      <c r="H64"/>
      <c r="I64"/>
      <c r="J64"/>
      <c r="K64"/>
    </row>
    <row r="65" spans="2:11" s="28" customFormat="1" hidden="1" x14ac:dyDescent="0.2">
      <c r="B65"/>
      <c r="C65"/>
      <c r="D65"/>
      <c r="E65"/>
      <c r="F65"/>
      <c r="G65"/>
      <c r="H65"/>
      <c r="I65"/>
      <c r="J65"/>
      <c r="K65"/>
    </row>
    <row r="66" spans="2:11" s="28" customFormat="1" hidden="1" x14ac:dyDescent="0.2">
      <c r="B66"/>
      <c r="C66"/>
      <c r="D66"/>
      <c r="E66"/>
      <c r="F66"/>
      <c r="G66"/>
      <c r="H66"/>
      <c r="I66"/>
      <c r="J66"/>
      <c r="K66"/>
    </row>
    <row r="67" spans="2:11" s="28" customFormat="1" hidden="1" x14ac:dyDescent="0.2">
      <c r="B67"/>
      <c r="C67"/>
      <c r="D67"/>
      <c r="E67"/>
      <c r="F67"/>
      <c r="G67"/>
      <c r="H67"/>
      <c r="I67"/>
      <c r="J67"/>
      <c r="K67"/>
    </row>
    <row r="68" spans="2:11" s="28" customFormat="1" hidden="1" x14ac:dyDescent="0.2">
      <c r="B68"/>
      <c r="C68"/>
      <c r="D68"/>
      <c r="E68"/>
      <c r="F68"/>
      <c r="G68"/>
      <c r="H68"/>
      <c r="I68"/>
      <c r="J68"/>
      <c r="K68"/>
    </row>
    <row r="69" spans="2:11" hidden="1" x14ac:dyDescent="0.2"/>
    <row r="70" spans="2:11" hidden="1" x14ac:dyDescent="0.2"/>
    <row r="71" spans="2:11" hidden="1" x14ac:dyDescent="0.2"/>
    <row r="72" spans="2:11" hidden="1" x14ac:dyDescent="0.2"/>
    <row r="73" spans="2:11" hidden="1" x14ac:dyDescent="0.2"/>
  </sheetData>
  <sheetProtection password="C882" sheet="1" objects="1" scenarios="1"/>
  <customSheetViews>
    <customSheetView guid="{50494D46-58B3-4AC4-A527-419C8BBDFD54}" scale="85" showPageBreaks="1" showGridLines="0" fitToPage="1" printArea="1" hiddenRows="1" hiddenColumns="1" showRuler="0" topLeftCell="A37">
      <selection activeCell="J15" sqref="J15:K15"/>
      <pageMargins left="0.19685039370078741" right="0.19685039370078741" top="0.4" bottom="0.19685039370078741" header="0" footer="0"/>
      <printOptions horizontalCentered="1"/>
      <pageSetup scale="61" orientation="portrait" r:id="rId1"/>
      <headerFooter alignWithMargins="0"/>
    </customSheetView>
  </customSheetViews>
  <mergeCells count="75">
    <mergeCell ref="B1:J1"/>
    <mergeCell ref="B11:E11"/>
    <mergeCell ref="G10:J10"/>
    <mergeCell ref="G11:J11"/>
    <mergeCell ref="B55:K55"/>
    <mergeCell ref="B50:K50"/>
    <mergeCell ref="G46:K46"/>
    <mergeCell ref="B38:G38"/>
    <mergeCell ref="G44:K44"/>
    <mergeCell ref="B51:K51"/>
    <mergeCell ref="B52:K52"/>
    <mergeCell ref="B16:I16"/>
    <mergeCell ref="J16:K16"/>
    <mergeCell ref="B20:I20"/>
    <mergeCell ref="J20:K20"/>
    <mergeCell ref="B18:I18"/>
    <mergeCell ref="B9:E9"/>
    <mergeCell ref="G9:K9"/>
    <mergeCell ref="B45:F45"/>
    <mergeCell ref="B47:F47"/>
    <mergeCell ref="B42:F42"/>
    <mergeCell ref="B43:F43"/>
    <mergeCell ref="B36:G36"/>
    <mergeCell ref="B37:G37"/>
    <mergeCell ref="B10:E10"/>
    <mergeCell ref="B44:F44"/>
    <mergeCell ref="G42:K42"/>
    <mergeCell ref="G43:K43"/>
    <mergeCell ref="B32:G32"/>
    <mergeCell ref="B33:G33"/>
    <mergeCell ref="B34:G34"/>
    <mergeCell ref="B35:G35"/>
    <mergeCell ref="G8:K8"/>
    <mergeCell ref="B6:E6"/>
    <mergeCell ref="B7:E7"/>
    <mergeCell ref="G6:H6"/>
    <mergeCell ref="G7:H7"/>
    <mergeCell ref="B31:G31"/>
    <mergeCell ref="J18:K18"/>
    <mergeCell ref="B4:E4"/>
    <mergeCell ref="G4:H4"/>
    <mergeCell ref="J4:K4"/>
    <mergeCell ref="B5:E5"/>
    <mergeCell ref="G5:H5"/>
    <mergeCell ref="J5:K5"/>
    <mergeCell ref="B19:I19"/>
    <mergeCell ref="J19:K19"/>
    <mergeCell ref="H24:J24"/>
    <mergeCell ref="B29:G29"/>
    <mergeCell ref="B30:G30"/>
    <mergeCell ref="J6:K6"/>
    <mergeCell ref="J7:K7"/>
    <mergeCell ref="B8:E8"/>
    <mergeCell ref="B57:K57"/>
    <mergeCell ref="B13:I13"/>
    <mergeCell ref="B17:I17"/>
    <mergeCell ref="J13:K13"/>
    <mergeCell ref="J17:K17"/>
    <mergeCell ref="B14:I14"/>
    <mergeCell ref="J14:K14"/>
    <mergeCell ref="B15:I15"/>
    <mergeCell ref="J15:K15"/>
    <mergeCell ref="B22:K22"/>
    <mergeCell ref="K24:K25"/>
    <mergeCell ref="B27:G27"/>
    <mergeCell ref="B28:G28"/>
    <mergeCell ref="B56:K56"/>
    <mergeCell ref="B26:G26"/>
    <mergeCell ref="B24:G25"/>
    <mergeCell ref="F39:J39"/>
    <mergeCell ref="B53:K53"/>
    <mergeCell ref="B54:K54"/>
    <mergeCell ref="G45:K45"/>
    <mergeCell ref="G47:K47"/>
    <mergeCell ref="B46:F46"/>
  </mergeCells>
  <phoneticPr fontId="16" type="noConversion"/>
  <dataValidations count="14">
    <dataValidation type="custom" allowBlank="1" showInputMessage="1" showErrorMessage="1" error="Elije una sola opción, en la calificación" sqref="H26:J26">
      <formula1>aportdesen1</formula1>
    </dataValidation>
    <dataValidation type="custom" allowBlank="1" showInputMessage="1" showErrorMessage="1" error="Elije una sola opción, en la calificación" sqref="H27:J27">
      <formula1>aportdesen2</formula1>
    </dataValidation>
    <dataValidation type="custom" allowBlank="1" showInputMessage="1" showErrorMessage="1" error="Elije una sola opción, en la calificación" sqref="H28:J28">
      <formula1>aportdesen3</formula1>
    </dataValidation>
    <dataValidation type="custom" allowBlank="1" showInputMessage="1" showErrorMessage="1" error="Elije una sola opción, en la calificación" sqref="H29:J29">
      <formula1>aportdesen4</formula1>
    </dataValidation>
    <dataValidation type="custom" allowBlank="1" showInputMessage="1" showErrorMessage="1" error="Elije una sola opción, en la calificación" sqref="H30:J30">
      <formula1>aportdesen5</formula1>
    </dataValidation>
    <dataValidation type="custom" allowBlank="1" showInputMessage="1" showErrorMessage="1" error="Elije una sola opción, en la calificación" sqref="H31:J31">
      <formula1>aportdesen6</formula1>
    </dataValidation>
    <dataValidation type="custom" allowBlank="1" showInputMessage="1" showErrorMessage="1" error="Elije una sola opción, en la calificación" sqref="H32:J32">
      <formula1>aportdesen7</formula1>
    </dataValidation>
    <dataValidation type="custom" allowBlank="1" showInputMessage="1" showErrorMessage="1" error="Elije una sola opción, en la calificación" sqref="H33:J33">
      <formula1>aportdesen8</formula1>
    </dataValidation>
    <dataValidation type="custom" allowBlank="1" showInputMessage="1" showErrorMessage="1" error="Elije una sola opción, en la calificación" sqref="H34:J34">
      <formula1>aportdesen9</formula1>
    </dataValidation>
    <dataValidation type="custom" allowBlank="1" showInputMessage="1" showErrorMessage="1" error="Elije una sola opción, en la calificación" sqref="H35:J35">
      <formula1>aportdesen10</formula1>
    </dataValidation>
    <dataValidation type="custom" allowBlank="1" showInputMessage="1" showErrorMessage="1" error="Elije una sola opción, en la calificación" sqref="H36:J36">
      <formula1>aportdesen11</formula1>
    </dataValidation>
    <dataValidation type="custom" allowBlank="1" showInputMessage="1" showErrorMessage="1" error="Elije una sola opción, en la calificación" sqref="H37:J37">
      <formula1>aportdesen12</formula1>
    </dataValidation>
    <dataValidation type="custom" allowBlank="1" showInputMessage="1" showErrorMessage="1" error="Elije una sola opción, en la calificación" sqref="H38:J38">
      <formula1>aportdesen13</formula1>
    </dataValidation>
    <dataValidation allowBlank="1" showInputMessage="1" showErrorMessage="1" prompt="Anote una &quot;X&quot; en cada requisito." sqref="L14"/>
  </dataValidations>
  <printOptions horizontalCentered="1"/>
  <pageMargins left="0.19685039370078741" right="0.19685039370078741" top="0.4" bottom="0.19685039370078741" header="0" footer="0"/>
  <pageSetup scale="61" orientation="portrait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indexed="44"/>
    <pageSetUpPr fitToPage="1"/>
  </sheetPr>
  <dimension ref="A1:IU92"/>
  <sheetViews>
    <sheetView showGridLines="0" zoomScale="85" zoomScaleNormal="85" zoomScaleSheetLayoutView="50" workbookViewId="0"/>
  </sheetViews>
  <sheetFormatPr baseColWidth="10" defaultColWidth="0" defaultRowHeight="12.75" zeroHeight="1" x14ac:dyDescent="0.2"/>
  <cols>
    <col min="1" max="1" width="1.7109375" style="28" customWidth="1"/>
    <col min="2" max="2" width="31.85546875" style="87" customWidth="1"/>
    <col min="3" max="3" width="42" style="87" customWidth="1"/>
    <col min="4" max="4" width="27.7109375" style="87" customWidth="1"/>
    <col min="5" max="5" width="21.28515625" style="87" customWidth="1"/>
    <col min="6" max="6" width="24.85546875" style="87" customWidth="1"/>
    <col min="7" max="7" width="20.5703125" style="87" customWidth="1"/>
    <col min="8" max="8" width="11.42578125" style="87" customWidth="1"/>
    <col min="9" max="9" width="17.85546875" style="87" customWidth="1"/>
    <col min="10" max="10" width="1.7109375" style="28" customWidth="1"/>
    <col min="11" max="11" width="12.5703125" style="28" hidden="1" customWidth="1"/>
    <col min="12" max="12" width="14" style="28" hidden="1" customWidth="1"/>
    <col min="13" max="13" width="16.140625" style="28" hidden="1" customWidth="1"/>
    <col min="14" max="14" width="7.140625" style="28" hidden="1" customWidth="1"/>
    <col min="15" max="15" width="5.5703125" style="28" hidden="1" customWidth="1"/>
    <col min="16" max="16" width="4.140625" style="28" hidden="1" customWidth="1"/>
    <col min="17" max="17" width="29.7109375" style="28" hidden="1" customWidth="1"/>
    <col min="18" max="19" width="29.140625" style="28" hidden="1" customWidth="1"/>
    <col min="20" max="255" width="11.42578125" style="28" hidden="1" customWidth="1"/>
    <col min="256" max="16384" width="9.42578125" style="28" hidden="1"/>
  </cols>
  <sheetData>
    <row r="1" spans="1:10" ht="21" customHeight="1" x14ac:dyDescent="0.2">
      <c r="A1" s="87"/>
      <c r="B1" s="781" t="str">
        <f>APOR.DEST.!B1</f>
        <v>Evaluación del Desempeño del Personal de Mando de la APF</v>
      </c>
      <c r="C1" s="781"/>
      <c r="D1" s="781"/>
      <c r="E1" s="781"/>
      <c r="F1" s="781"/>
      <c r="G1" s="781"/>
      <c r="H1" s="781"/>
      <c r="I1" s="781"/>
      <c r="J1" s="87"/>
    </row>
    <row r="2" spans="1:10" ht="17.25" customHeight="1" x14ac:dyDescent="0.2">
      <c r="A2" s="87"/>
      <c r="B2" s="752" t="s">
        <v>60</v>
      </c>
      <c r="C2" s="753"/>
      <c r="D2" s="753"/>
      <c r="E2" s="753"/>
      <c r="F2" s="753"/>
      <c r="G2" s="753"/>
      <c r="H2" s="753"/>
      <c r="I2" s="754"/>
      <c r="J2" s="87"/>
    </row>
    <row r="3" spans="1:10" ht="3" customHeight="1" x14ac:dyDescent="0.2">
      <c r="A3" s="87"/>
      <c r="B3" s="136"/>
      <c r="C3" s="136"/>
      <c r="D3" s="317"/>
      <c r="E3" s="136"/>
      <c r="F3" s="136"/>
      <c r="G3" s="136"/>
      <c r="H3" s="136"/>
      <c r="I3" s="136"/>
      <c r="J3" s="87"/>
    </row>
    <row r="4" spans="1:10" ht="24" customHeight="1" x14ac:dyDescent="0.2">
      <c r="A4" s="87"/>
      <c r="B4" s="710">
        <f>MDI!B4</f>
        <v>0</v>
      </c>
      <c r="C4" s="603"/>
      <c r="D4" s="320"/>
      <c r="E4" s="603">
        <f>APOR.DEST.!G4</f>
        <v>0</v>
      </c>
      <c r="F4" s="603"/>
      <c r="G4" s="320"/>
      <c r="H4" s="603">
        <f>MDI!I4</f>
        <v>0</v>
      </c>
      <c r="I4" s="604"/>
      <c r="J4" s="87"/>
    </row>
    <row r="5" spans="1:10" ht="9.75" customHeight="1" x14ac:dyDescent="0.2">
      <c r="A5" s="87"/>
      <c r="B5" s="774" t="str">
        <f>MDI!B5</f>
        <v>NOMBRE DEL EVALUADO</v>
      </c>
      <c r="C5" s="775"/>
      <c r="D5" s="318"/>
      <c r="E5" s="775" t="str">
        <f>APOR.DEST.!G5</f>
        <v>RFC</v>
      </c>
      <c r="F5" s="775"/>
      <c r="G5" s="318"/>
      <c r="H5" s="775" t="str">
        <f>MDI!I5</f>
        <v xml:space="preserve">CURP  </v>
      </c>
      <c r="I5" s="776"/>
      <c r="J5" s="87"/>
    </row>
    <row r="6" spans="1:10" ht="24" customHeight="1" x14ac:dyDescent="0.2">
      <c r="A6" s="87"/>
      <c r="B6" s="510">
        <f>MDI!B6</f>
        <v>0</v>
      </c>
      <c r="C6" s="504"/>
      <c r="D6" s="315"/>
      <c r="E6" s="777">
        <f>APOR.DEST.!G6</f>
        <v>0</v>
      </c>
      <c r="F6" s="777"/>
      <c r="G6" s="315"/>
      <c r="H6" s="777">
        <f>MDI!K4</f>
        <v>0</v>
      </c>
      <c r="I6" s="778"/>
      <c r="J6" s="87"/>
    </row>
    <row r="7" spans="1:10" ht="13.5" customHeight="1" x14ac:dyDescent="0.2">
      <c r="A7" s="87"/>
      <c r="B7" s="774" t="str">
        <f>MDI!B7</f>
        <v>DENOMINACIÓN DEL PUESTO</v>
      </c>
      <c r="C7" s="775"/>
      <c r="D7" s="318"/>
      <c r="E7" s="775" t="str">
        <f>APOR.DEST.!G7</f>
        <v>CODIGO DE PUESTO</v>
      </c>
      <c r="F7" s="775"/>
      <c r="G7" s="318"/>
      <c r="H7" s="779" t="str">
        <f>MDI!K5</f>
        <v>No.de RUSP</v>
      </c>
      <c r="I7" s="780"/>
      <c r="J7" s="87"/>
    </row>
    <row r="8" spans="1:10" ht="35.25" customHeight="1" x14ac:dyDescent="0.2">
      <c r="A8" s="87"/>
      <c r="B8" s="510">
        <f>APOR.DEST.!B8</f>
        <v>0</v>
      </c>
      <c r="C8" s="504"/>
      <c r="D8" s="319"/>
      <c r="E8" s="504">
        <f>APOR.DEST.!G8</f>
        <v>0</v>
      </c>
      <c r="F8" s="504"/>
      <c r="G8" s="504"/>
      <c r="H8" s="504"/>
      <c r="I8" s="505"/>
      <c r="J8" s="87"/>
    </row>
    <row r="9" spans="1:10" ht="13.5" customHeight="1" x14ac:dyDescent="0.2">
      <c r="A9" s="87"/>
      <c r="B9" s="774" t="str">
        <f>APOR.DEST.!B9</f>
        <v>NOMBRE DE LA DEPENDENCIA U ÓRGANO ADMINISTRATIVO DESCONCENTRADO</v>
      </c>
      <c r="C9" s="775"/>
      <c r="D9" s="318"/>
      <c r="E9" s="775" t="str">
        <f>APOR.DEST.!G9</f>
        <v>CLAVE Y NOMBRE DE LA UNIDAD ADMINISTRATIVA RESPONSABLE</v>
      </c>
      <c r="F9" s="775"/>
      <c r="G9" s="775"/>
      <c r="H9" s="775"/>
      <c r="I9" s="776"/>
      <c r="J9" s="87"/>
    </row>
    <row r="10" spans="1:10" ht="20.25" customHeight="1" x14ac:dyDescent="0.2">
      <c r="A10" s="87"/>
      <c r="B10" s="510">
        <f>MDI!B10</f>
        <v>0</v>
      </c>
      <c r="C10" s="504"/>
      <c r="D10" s="311"/>
      <c r="E10" s="504">
        <f>APOR.DEST.!G10</f>
        <v>0</v>
      </c>
      <c r="F10" s="504"/>
      <c r="G10" s="504"/>
      <c r="H10" s="504"/>
      <c r="I10" s="505"/>
      <c r="J10" s="87"/>
    </row>
    <row r="11" spans="1:10" ht="15" customHeight="1" x14ac:dyDescent="0.2">
      <c r="A11" s="87"/>
      <c r="B11" s="530" t="str">
        <f>APOR.DEST.!B11</f>
        <v xml:space="preserve">AÑO DE LA EVALUACIÓN </v>
      </c>
      <c r="C11" s="531"/>
      <c r="D11" s="321"/>
      <c r="E11" s="531" t="str">
        <f>APOR.DEST.!G11</f>
        <v>LUGAR y FECHA DE LA APLICACIÓN</v>
      </c>
      <c r="F11" s="531"/>
      <c r="G11" s="531"/>
      <c r="H11" s="531"/>
      <c r="I11" s="532"/>
      <c r="J11" s="87"/>
    </row>
    <row r="12" spans="1:10" ht="2.4500000000000002" customHeight="1" x14ac:dyDescent="0.2">
      <c r="A12" s="87"/>
      <c r="J12" s="87"/>
    </row>
    <row r="13" spans="1:10" ht="16.5" customHeight="1" x14ac:dyDescent="0.2">
      <c r="A13" s="87"/>
      <c r="B13" s="752" t="s">
        <v>258</v>
      </c>
      <c r="C13" s="753"/>
      <c r="D13" s="753"/>
      <c r="E13" s="753"/>
      <c r="F13" s="753"/>
      <c r="G13" s="753"/>
      <c r="H13" s="753"/>
      <c r="I13" s="754"/>
      <c r="J13" s="87"/>
    </row>
    <row r="14" spans="1:10" ht="3" customHeight="1" x14ac:dyDescent="0.2">
      <c r="A14" s="87"/>
      <c r="J14" s="87"/>
    </row>
    <row r="15" spans="1:10" x14ac:dyDescent="0.2">
      <c r="A15" s="87"/>
      <c r="B15" s="256"/>
      <c r="C15" s="80"/>
      <c r="D15" s="80"/>
      <c r="E15" s="80"/>
      <c r="F15" s="80"/>
      <c r="G15" s="80"/>
      <c r="H15" s="80"/>
      <c r="I15" s="257"/>
      <c r="J15" s="87"/>
    </row>
    <row r="16" spans="1:10" ht="45" customHeight="1" x14ac:dyDescent="0.2">
      <c r="A16" s="232"/>
      <c r="B16" s="254"/>
      <c r="C16" s="759" t="s">
        <v>277</v>
      </c>
      <c r="D16" s="760"/>
      <c r="E16" s="757" t="str">
        <f>'tablas de calculo'!AL14</f>
        <v>Verifique la suma en la ponderación</v>
      </c>
      <c r="F16" s="758"/>
      <c r="G16" s="243"/>
      <c r="H16" s="755" t="str">
        <f>'tablas de calculo'!AO13</f>
        <v>Aplique la evaluación</v>
      </c>
      <c r="I16" s="756"/>
      <c r="J16" s="87"/>
    </row>
    <row r="17" spans="1:10" ht="19.5" customHeight="1" x14ac:dyDescent="0.25">
      <c r="A17" s="87"/>
      <c r="B17" s="761"/>
      <c r="C17" s="762"/>
      <c r="D17" s="258"/>
      <c r="E17" s="259"/>
      <c r="F17" s="59"/>
      <c r="G17" s="59"/>
      <c r="H17" s="54"/>
      <c r="I17" s="252"/>
      <c r="J17" s="87"/>
    </row>
    <row r="18" spans="1:10" ht="19.5" customHeight="1" x14ac:dyDescent="0.2">
      <c r="A18" s="87"/>
      <c r="B18" s="761"/>
      <c r="C18" s="762"/>
      <c r="D18" s="54"/>
      <c r="E18" s="260"/>
      <c r="F18" s="765"/>
      <c r="G18" s="765"/>
      <c r="H18" s="54"/>
      <c r="I18" s="252"/>
      <c r="J18" s="87"/>
    </row>
    <row r="19" spans="1:10" ht="19.5" customHeight="1" x14ac:dyDescent="0.2">
      <c r="A19" s="87"/>
      <c r="B19" s="251"/>
      <c r="C19" s="54"/>
      <c r="D19" s="54"/>
      <c r="E19" s="260"/>
      <c r="F19" s="303"/>
      <c r="G19" s="303"/>
      <c r="H19" s="54"/>
      <c r="I19" s="252"/>
      <c r="J19" s="87"/>
    </row>
    <row r="20" spans="1:10" ht="19.5" customHeight="1" x14ac:dyDescent="0.2">
      <c r="A20" s="87"/>
      <c r="B20" s="251"/>
      <c r="C20" s="54"/>
      <c r="D20" s="54"/>
      <c r="E20" s="260"/>
      <c r="F20" s="303"/>
      <c r="G20" s="303"/>
      <c r="H20" s="54"/>
      <c r="I20" s="252"/>
      <c r="J20" s="87"/>
    </row>
    <row r="21" spans="1:10" ht="45" customHeight="1" x14ac:dyDescent="0.2">
      <c r="A21" s="87"/>
      <c r="B21" s="251"/>
      <c r="C21" s="763" t="s">
        <v>278</v>
      </c>
      <c r="D21" s="764"/>
      <c r="E21" s="757">
        <f>'tablas de calculo'!AP2</f>
        <v>0</v>
      </c>
      <c r="F21" s="758"/>
      <c r="G21" s="303"/>
      <c r="H21" s="771" t="str">
        <f>'tablas de calculo'!AP3</f>
        <v>Aplica la Evaluación</v>
      </c>
      <c r="I21" s="756"/>
      <c r="J21" s="87"/>
    </row>
    <row r="22" spans="1:10" ht="19.5" customHeight="1" x14ac:dyDescent="0.2">
      <c r="A22" s="87"/>
      <c r="B22" s="251"/>
      <c r="C22" s="54"/>
      <c r="D22" s="54"/>
      <c r="E22" s="260"/>
      <c r="F22" s="303"/>
      <c r="G22" s="303"/>
      <c r="H22" s="54"/>
      <c r="I22" s="252"/>
      <c r="J22" s="87"/>
    </row>
    <row r="23" spans="1:10" ht="46.5" customHeight="1" x14ac:dyDescent="0.2">
      <c r="A23" s="87"/>
      <c r="B23" s="251"/>
      <c r="C23" s="322" t="s">
        <v>273</v>
      </c>
      <c r="D23" s="306">
        <f>'tablas de calculo'!AO4</f>
        <v>0</v>
      </c>
      <c r="E23" s="260"/>
      <c r="F23" s="303"/>
      <c r="G23" s="303"/>
      <c r="H23" s="54"/>
      <c r="I23" s="252"/>
      <c r="J23" s="87"/>
    </row>
    <row r="24" spans="1:10" ht="19.5" customHeight="1" x14ac:dyDescent="0.2">
      <c r="A24" s="87"/>
      <c r="B24" s="251"/>
      <c r="C24" s="54"/>
      <c r="D24" s="54"/>
      <c r="E24" s="260"/>
      <c r="F24" s="303"/>
      <c r="G24" s="303"/>
      <c r="H24" s="54"/>
      <c r="I24" s="252"/>
      <c r="J24" s="87"/>
    </row>
    <row r="25" spans="1:10" ht="19.5" customHeight="1" x14ac:dyDescent="0.2">
      <c r="A25" s="87"/>
      <c r="B25" s="251"/>
      <c r="C25" s="54"/>
      <c r="D25" s="54"/>
      <c r="E25" s="260"/>
      <c r="F25" s="303"/>
      <c r="G25" s="303"/>
      <c r="H25" s="54"/>
      <c r="I25" s="252"/>
      <c r="J25" s="87"/>
    </row>
    <row r="26" spans="1:10" ht="19.5" customHeight="1" x14ac:dyDescent="0.2">
      <c r="A26" s="87"/>
      <c r="B26" s="251"/>
      <c r="C26" s="54"/>
      <c r="D26" s="54"/>
      <c r="E26" s="260"/>
      <c r="F26" s="303"/>
      <c r="G26" s="303"/>
      <c r="H26" s="54"/>
      <c r="I26" s="252"/>
      <c r="J26" s="87"/>
    </row>
    <row r="27" spans="1:10" ht="19.5" customHeight="1" x14ac:dyDescent="0.2">
      <c r="A27" s="87"/>
      <c r="B27" s="251"/>
      <c r="C27" s="261"/>
      <c r="D27" s="54"/>
      <c r="E27" s="54"/>
      <c r="F27" s="54"/>
      <c r="G27" s="54"/>
      <c r="H27" s="54"/>
      <c r="I27" s="252"/>
      <c r="J27" s="87"/>
    </row>
    <row r="28" spans="1:10" ht="45" customHeight="1" x14ac:dyDescent="0.2">
      <c r="A28" s="87"/>
      <c r="B28" s="251"/>
      <c r="C28" s="763" t="s">
        <v>279</v>
      </c>
      <c r="D28" s="764"/>
      <c r="E28" s="757" t="str">
        <f>'tablas de calculo'!AW4</f>
        <v>Verifica el 3° requisito</v>
      </c>
      <c r="F28" s="758"/>
      <c r="G28" s="54"/>
      <c r="H28" s="54"/>
      <c r="I28" s="252"/>
      <c r="J28" s="87"/>
    </row>
    <row r="29" spans="1:10" ht="19.5" customHeight="1" x14ac:dyDescent="0.2">
      <c r="A29" s="87"/>
      <c r="B29" s="284"/>
      <c r="C29" s="265"/>
      <c r="D29" s="265"/>
      <c r="E29" s="54"/>
      <c r="F29" s="54"/>
      <c r="G29" s="54"/>
      <c r="H29" s="54"/>
      <c r="I29" s="252"/>
      <c r="J29" s="87"/>
    </row>
    <row r="30" spans="1:10" ht="19.5" customHeight="1" x14ac:dyDescent="0.2">
      <c r="A30" s="87"/>
      <c r="B30" s="251"/>
      <c r="C30" s="54"/>
      <c r="D30" s="54"/>
      <c r="E30" s="262"/>
      <c r="F30" s="262"/>
      <c r="G30" s="262"/>
      <c r="H30" s="54"/>
      <c r="I30" s="252"/>
      <c r="J30" s="87"/>
    </row>
    <row r="31" spans="1:10" ht="19.5" customHeight="1" x14ac:dyDescent="0.2">
      <c r="A31" s="87"/>
      <c r="B31" s="251"/>
      <c r="C31" s="54"/>
      <c r="D31" s="265"/>
      <c r="E31" s="263"/>
      <c r="F31" s="746"/>
      <c r="G31" s="746"/>
      <c r="H31" s="264"/>
      <c r="I31" s="252"/>
      <c r="J31" s="87"/>
    </row>
    <row r="32" spans="1:10" ht="19.5" customHeight="1" x14ac:dyDescent="0.25">
      <c r="A32" s="87"/>
      <c r="B32" s="251"/>
      <c r="C32" s="265"/>
      <c r="D32" s="265"/>
      <c r="E32" s="266"/>
      <c r="F32" s="267"/>
      <c r="G32" s="267"/>
      <c r="H32" s="264"/>
      <c r="I32" s="252"/>
      <c r="J32" s="87"/>
    </row>
    <row r="33" spans="1:10" ht="44.25" customHeight="1" x14ac:dyDescent="0.2">
      <c r="A33" s="87"/>
      <c r="B33" s="305"/>
      <c r="C33" s="763" t="s">
        <v>276</v>
      </c>
      <c r="D33" s="764"/>
      <c r="E33" s="769" t="str">
        <f>APOR.DEST.!K39</f>
        <v>Verifica el 1° requisito</v>
      </c>
      <c r="F33" s="770"/>
      <c r="G33" s="285"/>
      <c r="H33" s="264"/>
      <c r="I33" s="252"/>
      <c r="J33" s="87"/>
    </row>
    <row r="34" spans="1:10" ht="19.5" customHeight="1" x14ac:dyDescent="0.2">
      <c r="A34" s="87"/>
      <c r="B34" s="304"/>
      <c r="C34" s="263"/>
      <c r="D34" s="265"/>
      <c r="E34" s="268"/>
      <c r="F34" s="746"/>
      <c r="G34" s="746"/>
      <c r="H34" s="264"/>
      <c r="I34" s="252"/>
      <c r="J34" s="87"/>
    </row>
    <row r="35" spans="1:10" ht="30" customHeight="1" x14ac:dyDescent="0.2">
      <c r="A35" s="87"/>
      <c r="B35" s="289"/>
      <c r="C35" s="269"/>
      <c r="D35" s="269"/>
      <c r="E35" s="54"/>
      <c r="F35" s="54"/>
      <c r="G35" s="54"/>
      <c r="H35" s="54"/>
      <c r="I35" s="252"/>
      <c r="J35" s="87"/>
    </row>
    <row r="36" spans="1:10" ht="45" customHeight="1" x14ac:dyDescent="0.2">
      <c r="A36" s="87"/>
      <c r="B36" s="289"/>
      <c r="C36" s="307" t="s">
        <v>305</v>
      </c>
      <c r="D36" s="744" t="e">
        <f>'tablas de calculo'!AP20</f>
        <v>#VALUE!</v>
      </c>
      <c r="E36" s="745"/>
      <c r="F36" s="283"/>
      <c r="G36" s="323" t="s">
        <v>243</v>
      </c>
      <c r="H36" s="772" t="e">
        <f>'tablas de calculo'!AO20</f>
        <v>#VALUE!</v>
      </c>
      <c r="I36" s="773"/>
      <c r="J36" s="87"/>
    </row>
    <row r="37" spans="1:10" ht="17.25" customHeight="1" x14ac:dyDescent="0.2">
      <c r="A37" s="87"/>
      <c r="B37" s="253"/>
      <c r="C37" s="270"/>
      <c r="D37" s="270"/>
      <c r="E37" s="271"/>
      <c r="F37" s="271"/>
      <c r="G37" s="272"/>
      <c r="H37" s="273"/>
      <c r="I37" s="274"/>
      <c r="J37" s="87"/>
    </row>
    <row r="38" spans="1:10" ht="42" customHeight="1" x14ac:dyDescent="0.2">
      <c r="A38" s="87"/>
      <c r="B38" s="253"/>
      <c r="C38" s="270"/>
      <c r="D38" s="255"/>
      <c r="E38" s="54"/>
      <c r="F38" s="255"/>
      <c r="G38" s="255"/>
      <c r="H38" s="54"/>
      <c r="I38" s="252"/>
      <c r="J38" s="87"/>
    </row>
    <row r="39" spans="1:10" ht="17.25" customHeight="1" x14ac:dyDescent="0.2">
      <c r="A39" s="87"/>
      <c r="B39" s="251"/>
      <c r="C39" s="54"/>
      <c r="D39" s="54"/>
      <c r="E39" s="54"/>
      <c r="F39" s="54"/>
      <c r="G39" s="54"/>
      <c r="H39" s="54"/>
      <c r="I39" s="252"/>
      <c r="J39" s="87"/>
    </row>
    <row r="40" spans="1:10" ht="30.75" customHeight="1" x14ac:dyDescent="0.2">
      <c r="A40" s="87"/>
      <c r="B40" s="299"/>
      <c r="C40" s="300"/>
      <c r="D40" s="300"/>
      <c r="E40" s="300"/>
      <c r="F40" s="300"/>
      <c r="G40" s="300"/>
      <c r="H40" s="300"/>
      <c r="I40" s="301"/>
      <c r="J40" s="87"/>
    </row>
    <row r="41" spans="1:10" ht="2.25" customHeight="1" x14ac:dyDescent="0.2">
      <c r="A41" s="87"/>
      <c r="J41" s="87"/>
    </row>
    <row r="42" spans="1:10" x14ac:dyDescent="0.2">
      <c r="A42" s="87"/>
      <c r="B42" s="593" t="s">
        <v>105</v>
      </c>
      <c r="C42" s="594"/>
      <c r="D42" s="594"/>
      <c r="E42" s="594"/>
      <c r="F42" s="594"/>
      <c r="G42" s="594"/>
      <c r="H42" s="594"/>
      <c r="I42" s="595"/>
      <c r="J42" s="87"/>
    </row>
    <row r="43" spans="1:10" ht="2.25" customHeight="1" x14ac:dyDescent="0.2">
      <c r="A43" s="87"/>
      <c r="J43" s="87"/>
    </row>
    <row r="44" spans="1:10" ht="24" customHeight="1" x14ac:dyDescent="0.2">
      <c r="A44" s="87"/>
      <c r="B44" s="747"/>
      <c r="C44" s="748"/>
      <c r="D44" s="748"/>
      <c r="E44" s="748"/>
      <c r="F44" s="748"/>
      <c r="G44" s="748"/>
      <c r="H44" s="748"/>
      <c r="I44" s="749"/>
      <c r="J44" s="87"/>
    </row>
    <row r="45" spans="1:10" ht="24" customHeight="1" x14ac:dyDescent="0.2">
      <c r="A45" s="233"/>
      <c r="B45" s="747"/>
      <c r="C45" s="748"/>
      <c r="D45" s="748"/>
      <c r="E45" s="748"/>
      <c r="F45" s="748"/>
      <c r="G45" s="748"/>
      <c r="H45" s="748"/>
      <c r="I45" s="749"/>
      <c r="J45" s="87"/>
    </row>
    <row r="46" spans="1:10" ht="24" customHeight="1" x14ac:dyDescent="0.2">
      <c r="A46" s="233"/>
      <c r="B46" s="747"/>
      <c r="C46" s="748"/>
      <c r="D46" s="748"/>
      <c r="E46" s="748"/>
      <c r="F46" s="748"/>
      <c r="G46" s="748"/>
      <c r="H46" s="748"/>
      <c r="I46" s="749"/>
      <c r="J46" s="87"/>
    </row>
    <row r="47" spans="1:10" ht="24" customHeight="1" x14ac:dyDescent="0.2">
      <c r="A47" s="87"/>
      <c r="B47" s="747"/>
      <c r="C47" s="748"/>
      <c r="D47" s="748"/>
      <c r="E47" s="748"/>
      <c r="F47" s="748"/>
      <c r="G47" s="748"/>
      <c r="H47" s="748"/>
      <c r="I47" s="749"/>
      <c r="J47" s="87"/>
    </row>
    <row r="48" spans="1:10" ht="24" customHeight="1" x14ac:dyDescent="0.2">
      <c r="A48" s="87"/>
      <c r="B48" s="747"/>
      <c r="C48" s="748"/>
      <c r="D48" s="748"/>
      <c r="E48" s="748"/>
      <c r="F48" s="748"/>
      <c r="G48" s="748"/>
      <c r="H48" s="748"/>
      <c r="I48" s="749"/>
      <c r="J48" s="87"/>
    </row>
    <row r="49" spans="1:10" ht="24" customHeight="1" x14ac:dyDescent="0.2">
      <c r="A49" s="87"/>
      <c r="B49" s="747"/>
      <c r="C49" s="748"/>
      <c r="D49" s="748"/>
      <c r="E49" s="748"/>
      <c r="F49" s="748"/>
      <c r="G49" s="748"/>
      <c r="H49" s="748"/>
      <c r="I49" s="749"/>
      <c r="J49" s="87"/>
    </row>
    <row r="50" spans="1:10" ht="24" customHeight="1" x14ac:dyDescent="0.2">
      <c r="A50" s="87"/>
      <c r="B50" s="747"/>
      <c r="C50" s="748"/>
      <c r="D50" s="748"/>
      <c r="E50" s="748"/>
      <c r="F50" s="748"/>
      <c r="G50" s="748"/>
      <c r="H50" s="748"/>
      <c r="I50" s="749"/>
      <c r="J50" s="87"/>
    </row>
    <row r="51" spans="1:10" ht="18.75" customHeight="1" x14ac:dyDescent="0.2">
      <c r="A51" s="87"/>
      <c r="B51" s="325">
        <f>B10</f>
        <v>0</v>
      </c>
      <c r="C51" s="326"/>
      <c r="D51" s="750">
        <f>E10</f>
        <v>0</v>
      </c>
      <c r="E51" s="750"/>
      <c r="F51" s="750"/>
      <c r="G51" s="327"/>
      <c r="H51" s="327"/>
      <c r="I51" s="327"/>
      <c r="J51" s="87"/>
    </row>
    <row r="52" spans="1:10" ht="12.75" customHeight="1" x14ac:dyDescent="0.2">
      <c r="A52" s="87"/>
      <c r="B52" s="328" t="str">
        <f>B11</f>
        <v xml:space="preserve">AÑO DE LA EVALUACIÓN </v>
      </c>
      <c r="C52" s="329"/>
      <c r="D52" s="751" t="str">
        <f>E11</f>
        <v>LUGAR y FECHA DE LA APLICACIÓN</v>
      </c>
      <c r="E52" s="751"/>
      <c r="F52" s="751"/>
      <c r="G52" s="327"/>
      <c r="H52" s="327"/>
      <c r="I52" s="327"/>
      <c r="J52" s="87"/>
    </row>
    <row r="53" spans="1:10" ht="12.75" customHeight="1" x14ac:dyDescent="0.2">
      <c r="A53" s="87"/>
      <c r="B53" s="327"/>
      <c r="C53" s="327"/>
      <c r="D53" s="327"/>
      <c r="E53" s="327"/>
      <c r="F53" s="327"/>
      <c r="G53" s="327"/>
      <c r="H53" s="327"/>
      <c r="I53" s="327"/>
      <c r="J53" s="87"/>
    </row>
    <row r="54" spans="1:10" ht="80.25" customHeight="1" x14ac:dyDescent="0.2">
      <c r="A54" s="87"/>
      <c r="B54" s="599" t="str">
        <f>CONCATENATE(MDI!F48,"                                                                                                                                                               ",MDI!F42)</f>
        <v xml:space="preserve">                                                                                                                                                               </v>
      </c>
      <c r="C54" s="599"/>
      <c r="D54" s="327"/>
      <c r="E54" s="327"/>
      <c r="F54" s="599" t="str">
        <f>CONCATENATE(MDI!B4,"                                                             ",MDI!B6)</f>
        <v xml:space="preserve">                                                             </v>
      </c>
      <c r="G54" s="599"/>
      <c r="H54" s="599"/>
      <c r="I54" s="599"/>
      <c r="J54" s="87"/>
    </row>
    <row r="55" spans="1:10" ht="12.75" customHeight="1" x14ac:dyDescent="0.2">
      <c r="A55" s="87"/>
      <c r="B55" s="766" t="s">
        <v>302</v>
      </c>
      <c r="C55" s="766"/>
      <c r="D55" s="327"/>
      <c r="E55" s="327"/>
      <c r="F55" s="459" t="s">
        <v>304</v>
      </c>
      <c r="G55" s="459"/>
      <c r="H55" s="459"/>
      <c r="I55" s="459"/>
      <c r="J55" s="87"/>
    </row>
    <row r="56" spans="1:10" ht="12.75" customHeight="1" x14ac:dyDescent="0.2">
      <c r="A56" s="87"/>
      <c r="B56" s="327"/>
      <c r="C56" s="327"/>
      <c r="D56" s="327"/>
      <c r="E56" s="327"/>
      <c r="F56" s="327"/>
      <c r="G56" s="327"/>
      <c r="H56" s="327"/>
      <c r="I56" s="327"/>
      <c r="J56" s="87"/>
    </row>
    <row r="57" spans="1:10" ht="29.25" customHeight="1" x14ac:dyDescent="0.2">
      <c r="A57" s="87"/>
      <c r="B57" s="599">
        <f>MDI!E52</f>
        <v>0</v>
      </c>
      <c r="C57" s="599"/>
      <c r="D57" s="327"/>
      <c r="E57" s="327"/>
      <c r="F57" s="599">
        <f>E4</f>
        <v>0</v>
      </c>
      <c r="G57" s="599"/>
      <c r="H57" s="599"/>
      <c r="I57" s="599"/>
      <c r="J57" s="87"/>
    </row>
    <row r="58" spans="1:10" ht="10.5" customHeight="1" x14ac:dyDescent="0.2">
      <c r="A58" s="87"/>
      <c r="B58" s="784" t="s">
        <v>230</v>
      </c>
      <c r="C58" s="784"/>
      <c r="D58" s="327"/>
      <c r="E58" s="327"/>
      <c r="F58" s="783" t="s">
        <v>230</v>
      </c>
      <c r="G58" s="783"/>
      <c r="H58" s="783"/>
      <c r="I58" s="783"/>
      <c r="J58" s="87"/>
    </row>
    <row r="59" spans="1:10" ht="12.75" customHeight="1" x14ac:dyDescent="0.2">
      <c r="A59" s="87"/>
      <c r="B59" s="327"/>
      <c r="C59" s="327"/>
      <c r="D59" s="327"/>
      <c r="E59" s="327"/>
      <c r="F59" s="327"/>
      <c r="G59" s="327"/>
      <c r="H59" s="327"/>
      <c r="I59" s="327"/>
      <c r="J59" s="87"/>
    </row>
    <row r="60" spans="1:10" ht="30" customHeight="1" x14ac:dyDescent="0.2">
      <c r="A60" s="87"/>
      <c r="B60" s="599">
        <f>MDI!H52</f>
        <v>0</v>
      </c>
      <c r="C60" s="599"/>
      <c r="D60" s="327"/>
      <c r="E60" s="327"/>
      <c r="F60" s="599">
        <f>H4</f>
        <v>0</v>
      </c>
      <c r="G60" s="599"/>
      <c r="H60" s="599"/>
      <c r="I60" s="599"/>
      <c r="J60" s="87"/>
    </row>
    <row r="61" spans="1:10" ht="12.75" customHeight="1" x14ac:dyDescent="0.2">
      <c r="A61" s="87"/>
      <c r="B61" s="618" t="s">
        <v>231</v>
      </c>
      <c r="C61" s="618"/>
      <c r="D61" s="327"/>
      <c r="E61" s="327"/>
      <c r="F61" s="766" t="s">
        <v>231</v>
      </c>
      <c r="G61" s="766"/>
      <c r="H61" s="766"/>
      <c r="I61" s="766"/>
      <c r="J61" s="87"/>
    </row>
    <row r="62" spans="1:10" ht="9.75" customHeight="1" x14ac:dyDescent="0.2">
      <c r="A62" s="87"/>
      <c r="J62" s="87"/>
    </row>
    <row r="63" spans="1:10" ht="83.25" customHeight="1" x14ac:dyDescent="0.2">
      <c r="A63" s="87"/>
      <c r="B63" s="767"/>
      <c r="C63" s="767"/>
      <c r="D63" s="302"/>
      <c r="F63" s="785"/>
      <c r="G63" s="785"/>
      <c r="H63" s="785"/>
      <c r="I63" s="785"/>
      <c r="J63" s="87"/>
    </row>
    <row r="64" spans="1:10" ht="12.75" customHeight="1" x14ac:dyDescent="0.2">
      <c r="A64" s="87"/>
      <c r="B64" s="768" t="s">
        <v>303</v>
      </c>
      <c r="C64" s="768"/>
      <c r="D64" s="302"/>
      <c r="E64" s="131"/>
      <c r="F64" s="782" t="s">
        <v>28</v>
      </c>
      <c r="G64" s="782"/>
      <c r="H64" s="782"/>
      <c r="I64" s="782"/>
      <c r="J64" s="87"/>
    </row>
    <row r="65" spans="1:10" ht="12.75" customHeight="1" x14ac:dyDescent="0.2">
      <c r="A65" s="87"/>
      <c r="B65" s="302"/>
      <c r="C65" s="302"/>
      <c r="D65" s="302"/>
      <c r="E65" s="275"/>
      <c r="F65" s="324"/>
      <c r="G65" s="324"/>
      <c r="H65" s="324"/>
      <c r="I65" s="324"/>
      <c r="J65" s="87"/>
    </row>
    <row r="66" spans="1:10" ht="12.75" hidden="1" customHeight="1" x14ac:dyDescent="0.2">
      <c r="A66" s="87"/>
      <c r="B66" s="295"/>
      <c r="C66" s="295"/>
      <c r="D66" s="295"/>
      <c r="F66" s="324"/>
      <c r="G66" s="324"/>
      <c r="H66" s="324"/>
      <c r="I66" s="324"/>
      <c r="J66" s="87"/>
    </row>
    <row r="67" spans="1:10" ht="12.75" hidden="1" customHeight="1" x14ac:dyDescent="0.2">
      <c r="A67" s="87"/>
      <c r="B67" s="296"/>
      <c r="C67" s="296"/>
      <c r="D67" s="296"/>
      <c r="J67" s="87"/>
    </row>
    <row r="68" spans="1:10" hidden="1" x14ac:dyDescent="0.2">
      <c r="A68" s="87"/>
      <c r="J68" s="87"/>
    </row>
    <row r="69" spans="1:10" ht="21.75" hidden="1" customHeight="1" x14ac:dyDescent="0.2">
      <c r="A69" s="87"/>
      <c r="B69" s="296"/>
      <c r="C69" s="234"/>
      <c r="J69" s="87"/>
    </row>
    <row r="70" spans="1:10" hidden="1" x14ac:dyDescent="0.2">
      <c r="A70" s="87"/>
      <c r="B70" s="296"/>
      <c r="C70" s="111"/>
      <c r="G70" s="598"/>
      <c r="H70" s="598"/>
      <c r="J70" s="87"/>
    </row>
    <row r="71" spans="1:10" ht="21.75" hidden="1" customHeight="1" x14ac:dyDescent="0.2">
      <c r="A71" s="87"/>
      <c r="B71" s="296"/>
      <c r="C71" s="234"/>
      <c r="D71" s="276"/>
      <c r="E71" s="276"/>
      <c r="F71" s="276"/>
      <c r="G71" s="618"/>
      <c r="H71" s="618"/>
      <c r="J71" s="87"/>
    </row>
    <row r="72" spans="1:10" hidden="1" x14ac:dyDescent="0.2">
      <c r="A72" s="87"/>
      <c r="B72" s="296"/>
      <c r="C72" s="111"/>
      <c r="G72" s="598"/>
      <c r="H72" s="598"/>
      <c r="J72" s="87"/>
    </row>
    <row r="73" spans="1:10" hidden="1" x14ac:dyDescent="0.2">
      <c r="A73" s="87"/>
      <c r="B73" s="277"/>
      <c r="G73" s="618"/>
      <c r="H73" s="618"/>
      <c r="J73" s="87"/>
    </row>
    <row r="74" spans="1:10" hidden="1" x14ac:dyDescent="0.2">
      <c r="A74" s="87"/>
      <c r="B74" s="277"/>
      <c r="D74" s="295"/>
      <c r="E74" s="295"/>
      <c r="F74" s="295"/>
      <c r="J74" s="87"/>
    </row>
    <row r="75" spans="1:10" hidden="1" x14ac:dyDescent="0.2">
      <c r="A75" s="87"/>
      <c r="D75" s="295"/>
      <c r="E75" s="295"/>
      <c r="F75" s="295"/>
      <c r="J75" s="87"/>
    </row>
    <row r="76" spans="1:10" hidden="1" x14ac:dyDescent="0.2">
      <c r="A76" s="87"/>
      <c r="D76" s="296"/>
      <c r="E76" s="296"/>
      <c r="F76" s="296"/>
      <c r="J76" s="87"/>
    </row>
    <row r="77" spans="1:10" hidden="1" x14ac:dyDescent="0.2">
      <c r="A77" s="87"/>
      <c r="J77" s="87"/>
    </row>
    <row r="78" spans="1:10" hidden="1" x14ac:dyDescent="0.2">
      <c r="A78" s="87"/>
      <c r="J78" s="87"/>
    </row>
    <row r="79" spans="1:10" hidden="1" x14ac:dyDescent="0.2">
      <c r="A79" s="87"/>
      <c r="J79" s="87"/>
    </row>
    <row r="80" spans="1:10" hidden="1" x14ac:dyDescent="0.2">
      <c r="A80" s="87"/>
      <c r="J80" s="87"/>
    </row>
    <row r="81" spans="1:10" hidden="1" x14ac:dyDescent="0.2">
      <c r="A81" s="87"/>
      <c r="J81" s="87"/>
    </row>
    <row r="82" spans="1:10" s="87" customFormat="1" hidden="1" x14ac:dyDescent="0.2"/>
    <row r="83" spans="1:10" s="87" customFormat="1" hidden="1" x14ac:dyDescent="0.2"/>
    <row r="84" spans="1:10" s="87" customFormat="1" hidden="1" x14ac:dyDescent="0.2"/>
    <row r="85" spans="1:10" s="87" customFormat="1" hidden="1" x14ac:dyDescent="0.2"/>
    <row r="86" spans="1:10" s="87" customFormat="1" hidden="1" x14ac:dyDescent="0.2"/>
    <row r="87" spans="1:10" s="87" customFormat="1" hidden="1" x14ac:dyDescent="0.2"/>
    <row r="88" spans="1:10" s="87" customFormat="1" hidden="1" x14ac:dyDescent="0.2"/>
    <row r="89" spans="1:10" hidden="1" x14ac:dyDescent="0.2">
      <c r="A89" s="87"/>
      <c r="J89" s="87"/>
    </row>
    <row r="90" spans="1:10" hidden="1" x14ac:dyDescent="0.2">
      <c r="A90" s="87"/>
      <c r="J90" s="87"/>
    </row>
    <row r="91" spans="1:10" hidden="1" x14ac:dyDescent="0.2">
      <c r="A91" s="87"/>
      <c r="J91" s="87"/>
    </row>
    <row r="92" spans="1:10" hidden="1" x14ac:dyDescent="0.2">
      <c r="A92" s="87"/>
      <c r="J92" s="87"/>
    </row>
  </sheetData>
  <sheetProtection password="C882" sheet="1" objects="1" scenarios="1"/>
  <customSheetViews>
    <customSheetView guid="{50494D46-58B3-4AC4-A527-419C8BBDFD54}" scale="85" showGridLines="0" fitToPage="1" printArea="1" hiddenRows="1" hiddenColumns="1" showRuler="0">
      <pageMargins left="0.25" right="0.25" top="0.39370078740157483" bottom="0.35433070866141736" header="0.31496062992125984" footer="0.35433070866141736"/>
      <printOptions horizontalCentered="1"/>
      <pageSetup scale="72" orientation="portrait" r:id="rId1"/>
      <headerFooter alignWithMargins="0"/>
    </customSheetView>
  </customSheetViews>
  <mergeCells count="70">
    <mergeCell ref="B9:C9"/>
    <mergeCell ref="E9:I9"/>
    <mergeCell ref="E8:I8"/>
    <mergeCell ref="B8:C8"/>
    <mergeCell ref="B1:I1"/>
    <mergeCell ref="F64:I64"/>
    <mergeCell ref="F57:I57"/>
    <mergeCell ref="F58:I58"/>
    <mergeCell ref="B57:C57"/>
    <mergeCell ref="B58:C58"/>
    <mergeCell ref="B60:C60"/>
    <mergeCell ref="B61:C61"/>
    <mergeCell ref="F60:I60"/>
    <mergeCell ref="F61:I61"/>
    <mergeCell ref="F63:I63"/>
    <mergeCell ref="B10:C10"/>
    <mergeCell ref="E11:I11"/>
    <mergeCell ref="B11:C11"/>
    <mergeCell ref="B6:C6"/>
    <mergeCell ref="B7:C7"/>
    <mergeCell ref="E6:F6"/>
    <mergeCell ref="E7:F7"/>
    <mergeCell ref="H6:I6"/>
    <mergeCell ref="H7:I7"/>
    <mergeCell ref="B5:C5"/>
    <mergeCell ref="E4:F4"/>
    <mergeCell ref="E5:F5"/>
    <mergeCell ref="H4:I4"/>
    <mergeCell ref="H5:I5"/>
    <mergeCell ref="B54:C54"/>
    <mergeCell ref="B55:C55"/>
    <mergeCell ref="B63:C63"/>
    <mergeCell ref="B64:C64"/>
    <mergeCell ref="E21:F21"/>
    <mergeCell ref="E33:F33"/>
    <mergeCell ref="C33:D33"/>
    <mergeCell ref="F31:G31"/>
    <mergeCell ref="B47:I47"/>
    <mergeCell ref="B2:I2"/>
    <mergeCell ref="H16:I16"/>
    <mergeCell ref="B13:I13"/>
    <mergeCell ref="E16:F16"/>
    <mergeCell ref="B48:I48"/>
    <mergeCell ref="C16:D16"/>
    <mergeCell ref="B18:C18"/>
    <mergeCell ref="C21:D21"/>
    <mergeCell ref="C28:D28"/>
    <mergeCell ref="E28:F28"/>
    <mergeCell ref="F18:G18"/>
    <mergeCell ref="B17:C17"/>
    <mergeCell ref="E10:I10"/>
    <mergeCell ref="H21:I21"/>
    <mergeCell ref="H36:I36"/>
    <mergeCell ref="B4:C4"/>
    <mergeCell ref="G73:H73"/>
    <mergeCell ref="G72:H72"/>
    <mergeCell ref="G70:H70"/>
    <mergeCell ref="D36:E36"/>
    <mergeCell ref="F34:G34"/>
    <mergeCell ref="B44:I44"/>
    <mergeCell ref="B42:I42"/>
    <mergeCell ref="B45:I45"/>
    <mergeCell ref="B46:I46"/>
    <mergeCell ref="F54:I54"/>
    <mergeCell ref="B49:I49"/>
    <mergeCell ref="B50:I50"/>
    <mergeCell ref="G71:H71"/>
    <mergeCell ref="F55:I55"/>
    <mergeCell ref="D51:F51"/>
    <mergeCell ref="D52:F52"/>
  </mergeCells>
  <phoneticPr fontId="16" type="noConversion"/>
  <dataValidations count="1">
    <dataValidation type="textLength" operator="equal" allowBlank="1" showInputMessage="1" showErrorMessage="1" error="ANOTAR A 18 POSICIONES EL C.U.R.P. DEL EVALUADOR CON MAYUSCULAS." sqref="D71">
      <formula1>18</formula1>
    </dataValidation>
  </dataValidations>
  <printOptions horizontalCentered="1"/>
  <pageMargins left="0.25" right="0.25" top="0.39370078740157483" bottom="0.35433070866141736" header="0.31496062992125984" footer="0.35433070866141736"/>
  <pageSetup scale="66" orientation="portrait" r:id="rId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FFFF00"/>
  </sheetPr>
  <dimension ref="A1:AW267"/>
  <sheetViews>
    <sheetView zoomScale="75" zoomScaleNormal="100" zoomScaleSheetLayoutView="75" workbookViewId="0">
      <selection sqref="A1:XFD1048576"/>
    </sheetView>
  </sheetViews>
  <sheetFormatPr baseColWidth="10" defaultColWidth="0" defaultRowHeight="12.75" zeroHeight="1" x14ac:dyDescent="0.2"/>
  <cols>
    <col min="1" max="1" width="14" style="345" bestFit="1" customWidth="1"/>
    <col min="2" max="2" width="7.28515625" style="345" hidden="1" customWidth="1"/>
    <col min="3" max="3" width="3.140625" style="345" hidden="1" customWidth="1"/>
    <col min="4" max="4" width="9.85546875" style="345" hidden="1" customWidth="1"/>
    <col min="5" max="5" width="5.42578125" style="345" hidden="1" customWidth="1"/>
    <col min="6" max="6" width="6" style="345" hidden="1" customWidth="1"/>
    <col min="7" max="7" width="23.42578125" style="345" hidden="1" customWidth="1"/>
    <col min="8" max="10" width="13.28515625" style="345" hidden="1" customWidth="1"/>
    <col min="11" max="12" width="29.42578125" style="345" hidden="1" customWidth="1"/>
    <col min="13" max="13" width="13.28515625" style="345" hidden="1" customWidth="1"/>
    <col min="14" max="14" width="13" style="345" hidden="1" customWidth="1"/>
    <col min="15" max="15" width="3.140625" style="345" hidden="1" customWidth="1"/>
    <col min="16" max="16" width="29.42578125" style="345" hidden="1" customWidth="1"/>
    <col min="17" max="17" width="16.7109375" style="345" hidden="1" customWidth="1"/>
    <col min="18" max="18" width="7.85546875" style="345" hidden="1" customWidth="1"/>
    <col min="19" max="19" width="7" style="345" hidden="1" customWidth="1"/>
    <col min="20" max="20" width="3.140625" style="334" hidden="1" customWidth="1"/>
    <col min="21" max="21" width="29.42578125" style="345" hidden="1" customWidth="1"/>
    <col min="22" max="22" width="16.7109375" style="345" hidden="1" customWidth="1"/>
    <col min="23" max="23" width="13.28515625" style="345" hidden="1" customWidth="1"/>
    <col min="24" max="24" width="20.140625" style="345" hidden="1" customWidth="1"/>
    <col min="25" max="25" width="25.5703125" style="345" hidden="1" customWidth="1"/>
    <col min="26" max="26" width="25.85546875" style="345" hidden="1" customWidth="1"/>
    <col min="27" max="27" width="15.7109375" style="345" hidden="1" customWidth="1"/>
    <col min="28" max="28" width="13.140625" style="345" hidden="1" customWidth="1"/>
    <col min="29" max="29" width="21.42578125" style="345" hidden="1" customWidth="1"/>
    <col min="30" max="30" width="51.7109375" style="345" hidden="1" customWidth="1"/>
    <col min="31" max="31" width="40.140625" style="345" hidden="1" customWidth="1"/>
    <col min="32" max="33" width="13.28515625" style="345" hidden="1" customWidth="1"/>
    <col min="34" max="34" width="15" style="345" hidden="1" customWidth="1"/>
    <col min="35" max="35" width="29.140625" style="345" hidden="1" customWidth="1"/>
    <col min="36" max="36" width="8.85546875" style="345" hidden="1" customWidth="1"/>
    <col min="37" max="37" width="20.28515625" style="345" hidden="1" customWidth="1"/>
    <col min="38" max="38" width="24.28515625" style="345" hidden="1" customWidth="1"/>
    <col min="39" max="39" width="25.42578125" style="345" hidden="1" customWidth="1"/>
    <col min="40" max="40" width="10.140625" style="345" hidden="1" customWidth="1"/>
    <col min="41" max="41" width="20.28515625" style="345" hidden="1" customWidth="1"/>
    <col min="42" max="42" width="19.7109375" style="345" hidden="1" customWidth="1"/>
    <col min="43" max="43" width="13.140625" style="345" hidden="1" customWidth="1"/>
    <col min="44" max="44" width="3.7109375" style="345" hidden="1" customWidth="1"/>
    <col min="45" max="45" width="13.28515625" style="345" hidden="1" customWidth="1"/>
    <col min="46" max="46" width="19.7109375" style="345" hidden="1" customWidth="1"/>
    <col min="47" max="48" width="13.28515625" style="345" hidden="1" customWidth="1"/>
    <col min="49" max="49" width="19.5703125" style="345" hidden="1" customWidth="1"/>
    <col min="50" max="16384" width="0" style="345" hidden="1"/>
  </cols>
  <sheetData>
    <row r="1" spans="1:49" ht="15" x14ac:dyDescent="0.2">
      <c r="A1" s="330" t="s">
        <v>8</v>
      </c>
      <c r="B1" s="331"/>
      <c r="C1" s="788">
        <v>1</v>
      </c>
      <c r="D1" s="788"/>
      <c r="E1" s="332">
        <v>0</v>
      </c>
      <c r="F1" s="332">
        <v>0.9</v>
      </c>
      <c r="G1" s="333" t="s">
        <v>265</v>
      </c>
      <c r="H1" s="334" t="str">
        <f>IF('fact efi-SUPERIOR'!G15="X",4,IF('fact efi-SUPERIOR'!H15="X",3,IF('fact efi-SUPERIOR'!I15="X",2,IF('fact efi-SUPERIOR'!J15="X",1,IF('fact efi-SUPERIOR'!K15="X","No Aplica","   " )))))</f>
        <v xml:space="preserve">   </v>
      </c>
      <c r="I1" s="335">
        <f>IF(J1=0,0,K2/J3)</f>
        <v>0</v>
      </c>
      <c r="J1" s="334">
        <f>COUNTIF(H1,"&gt;=1")</f>
        <v>0</v>
      </c>
      <c r="K1" s="330" t="s">
        <v>21</v>
      </c>
      <c r="L1" s="336">
        <f>IF(J1=1,LOOKUP(H1,$C$1:$D$6))*I1/100</f>
        <v>0</v>
      </c>
      <c r="M1" s="334" t="str">
        <f>IF('fact efi-AUTO'!H15="X",4,IF('fact efi-AUTO'!I15="X",3,IF('fact efi-AUTO'!J15="X",2,IF('fact efi-AUTO'!K15="X",1,"   " ))))</f>
        <v xml:space="preserve">   </v>
      </c>
      <c r="N1" s="335">
        <f>IF(O1=0,0,P2/O3)</f>
        <v>0</v>
      </c>
      <c r="O1" s="334">
        <f>COUNTIF(M1,"&gt;=1")</f>
        <v>0</v>
      </c>
      <c r="P1" s="330" t="s">
        <v>21</v>
      </c>
      <c r="Q1" s="335">
        <f>IF(O1=1,LOOKUP(M1,C1:D6))*N1/100</f>
        <v>0</v>
      </c>
      <c r="R1" s="334" t="str">
        <f>IF('fact efi-3°EVALUADOR'!G15="X",4,IF('fact efi-3°EVALUADOR'!H15="X",3,IF('fact efi-3°EVALUADOR'!I15="X",2,IF('fact efi-3°EVALUADOR'!J15="X",1,IF('fact efi-3°EVALUADOR'!K15="X","No Aplica","   " )))))</f>
        <v xml:space="preserve">   </v>
      </c>
      <c r="S1" s="335">
        <f>IF(T1=0,0,U2/T3)</f>
        <v>0</v>
      </c>
      <c r="T1" s="334">
        <f>COUNTIF(R1,"&gt;=1")</f>
        <v>0</v>
      </c>
      <c r="U1" s="330" t="s">
        <v>21</v>
      </c>
      <c r="V1" s="335">
        <f>IF(T1=1,LOOKUP(R1,C1:D6))*S1/100</f>
        <v>0</v>
      </c>
      <c r="W1" s="334"/>
      <c r="X1" s="335"/>
      <c r="Y1" s="334"/>
      <c r="Z1" s="337"/>
      <c r="AA1" s="335"/>
      <c r="AB1" s="338" t="str">
        <f>IF(MDI!G16="X",4,IF(MDI!H16="X",3,IF(MDI!I16="X",2,IF(MDI!J16="X",1,IF(MDI!K16="X",0,"   ")))))</f>
        <v xml:space="preserve">   </v>
      </c>
      <c r="AC1" s="338">
        <f>COUNTIF(AB1,"&gt;=1")</f>
        <v>0</v>
      </c>
      <c r="AD1" s="339">
        <f>IF(AB1=0,"0",MDI!F16/100)</f>
        <v>0</v>
      </c>
      <c r="AE1" s="340">
        <f>IF(AB1=0,"0",IF(AC1=1,LOOKUP(AB1,$C$2:$D$6))*AD1)</f>
        <v>0</v>
      </c>
      <c r="AF1" s="341"/>
      <c r="AG1" s="341"/>
      <c r="AH1" s="341"/>
      <c r="AI1" s="341"/>
      <c r="AJ1" s="334" t="s">
        <v>109</v>
      </c>
      <c r="AK1" s="792" t="s">
        <v>65</v>
      </c>
      <c r="AL1" s="792"/>
      <c r="AM1" s="792"/>
      <c r="AN1" s="792"/>
      <c r="AO1" s="792"/>
      <c r="AP1" s="342">
        <f>SUM(AO3)</f>
        <v>0</v>
      </c>
      <c r="AQ1" s="341"/>
      <c r="AR1" s="343">
        <v>1</v>
      </c>
      <c r="AS1" s="344" t="str">
        <f>IF(APOR.DEST.!H26="X",0.231,IF(APOR.DEST.!I26="X",0.154,IF(APOR.DEST.!J26="X",0.077,"   ")))</f>
        <v xml:space="preserve">   </v>
      </c>
      <c r="AU1" s="334">
        <v>1</v>
      </c>
      <c r="AV1" s="335" t="str">
        <f>IF(ACT.EXT.!H21="X", 0.67,IF(ACT.EXT.!I21="X", 0.5, IF(ACT.EXT.!J21="X",0.34,"   ")))</f>
        <v xml:space="preserve">   </v>
      </c>
    </row>
    <row r="2" spans="1:49" ht="15.75" hidden="1" x14ac:dyDescent="0.2">
      <c r="A2" s="346" t="s">
        <v>7</v>
      </c>
      <c r="B2" s="347">
        <v>30</v>
      </c>
      <c r="C2" s="334">
        <v>0</v>
      </c>
      <c r="D2" s="346" t="s">
        <v>14</v>
      </c>
      <c r="E2" s="332">
        <v>1</v>
      </c>
      <c r="F2" s="332">
        <v>59.9</v>
      </c>
      <c r="G2" s="333" t="s">
        <v>266</v>
      </c>
      <c r="H2" s="334"/>
      <c r="I2" s="334"/>
      <c r="J2" s="334"/>
      <c r="K2" s="334">
        <v>20</v>
      </c>
      <c r="L2" s="335"/>
      <c r="M2" s="788"/>
      <c r="N2" s="788"/>
      <c r="O2" s="334"/>
      <c r="P2" s="334">
        <v>20</v>
      </c>
      <c r="Q2" s="335"/>
      <c r="R2" s="334"/>
      <c r="S2" s="335"/>
      <c r="U2" s="348">
        <v>20</v>
      </c>
      <c r="V2" s="335"/>
      <c r="W2" s="334"/>
      <c r="X2" s="335"/>
      <c r="Y2" s="334"/>
      <c r="Z2" s="330"/>
      <c r="AA2" s="335"/>
      <c r="AB2" s="338" t="str">
        <f>IF(MDI!G20="X",4,IF(MDI!H20="X",3,IF(MDI!I20="X",2,IF(MDI!J20="X",1,IF(MDI!K20="X",0,"   " )))))</f>
        <v xml:space="preserve">   </v>
      </c>
      <c r="AC2" s="338">
        <f>COUNTIF(AB2,"&gt;=1")</f>
        <v>0</v>
      </c>
      <c r="AD2" s="339">
        <f>IF(AB2=0,"0",MDI!F20/100)</f>
        <v>0</v>
      </c>
      <c r="AE2" s="340">
        <f>IF(AB2=0,"0",IF(AC2=1,LOOKUP(AB2,$C$2:$D$6))*AD2)</f>
        <v>0</v>
      </c>
      <c r="AF2" s="341"/>
      <c r="AG2" s="341"/>
      <c r="AH2" s="341"/>
      <c r="AI2" s="341"/>
      <c r="AJ2" s="349">
        <f>SUM(AJ11,AJ8,AJ5,AJ4,AJ3)</f>
        <v>30</v>
      </c>
      <c r="AK2" s="792" t="s">
        <v>108</v>
      </c>
      <c r="AL2" s="792"/>
      <c r="AM2" s="792"/>
      <c r="AN2" s="792"/>
      <c r="AO2" s="343"/>
      <c r="AP2" s="342">
        <f>AP1/AJ2*100</f>
        <v>0</v>
      </c>
      <c r="AQ2" s="341"/>
      <c r="AR2" s="343">
        <v>2</v>
      </c>
      <c r="AS2" s="344" t="str">
        <f>IF(APOR.DEST.!H27="X",0.231,IF(APOR.DEST.!I27="X",0.154,IF(APOR.DEST.!J27="X",0.077,"   ")))</f>
        <v xml:space="preserve">   </v>
      </c>
      <c r="AU2" s="334">
        <v>2</v>
      </c>
      <c r="AV2" s="335" t="str">
        <f>IF(ACT.EXT.!H22="X", 0.67,IF(ACT.EXT.!I22="X", 0.5, IF(ACT.EXT.!J22="X",0.33,"   ")))</f>
        <v xml:space="preserve">   </v>
      </c>
    </row>
    <row r="3" spans="1:49" ht="12.75" hidden="1" customHeight="1" x14ac:dyDescent="0.2">
      <c r="A3" s="346" t="s">
        <v>9</v>
      </c>
      <c r="B3" s="347">
        <v>67.45</v>
      </c>
      <c r="C3" s="350">
        <v>1</v>
      </c>
      <c r="D3" s="351">
        <v>30</v>
      </c>
      <c r="E3" s="332">
        <v>60</v>
      </c>
      <c r="F3" s="332">
        <v>69.900000000000006</v>
      </c>
      <c r="G3" s="333" t="s">
        <v>267</v>
      </c>
      <c r="H3" s="334"/>
      <c r="I3" s="334"/>
      <c r="J3" s="330">
        <f>SUM(J1)</f>
        <v>0</v>
      </c>
      <c r="K3" s="352" t="s">
        <v>0</v>
      </c>
      <c r="L3" s="353" t="str">
        <f>IF(J3&gt;0,SUM(L1),"Verifica la evaluación")</f>
        <v>Verifica la evaluación</v>
      </c>
      <c r="M3" s="788"/>
      <c r="N3" s="788"/>
      <c r="O3" s="330">
        <f>SUM(O1:O2)</f>
        <v>0</v>
      </c>
      <c r="P3" s="352" t="s">
        <v>0</v>
      </c>
      <c r="Q3" s="354" t="str">
        <f>IF(O3&gt;0,SUM(Q1),"Verifica la evaluación")</f>
        <v>Verifica la evaluación</v>
      </c>
      <c r="R3" s="334"/>
      <c r="S3" s="335"/>
      <c r="T3" s="330">
        <f>SUM(T1)</f>
        <v>0</v>
      </c>
      <c r="U3" s="352" t="s">
        <v>0</v>
      </c>
      <c r="V3" s="355" t="str">
        <f>IF(T3&gt;0,SUM(V1),"Verifica la evaluación")</f>
        <v>Verifica la evaluación</v>
      </c>
      <c r="W3" s="334"/>
      <c r="X3" s="335"/>
      <c r="Y3" s="334"/>
      <c r="Z3" s="330"/>
      <c r="AA3" s="335"/>
      <c r="AB3" s="338" t="str">
        <f>IF(MDI!G24="X",4,IF(MDI!H24="X",3,IF(MDI!I24="X",2,IF(MDI!J24="X",1,IF(MDI!K24="X",0,"   " )))))</f>
        <v xml:space="preserve">   </v>
      </c>
      <c r="AC3" s="338">
        <f t="shared" ref="AC3:AC4" si="0">COUNTIF(AB3,"&gt;=1")</f>
        <v>0</v>
      </c>
      <c r="AD3" s="339">
        <f>IF(AB3=0,"0",MDI!F24/100)</f>
        <v>0</v>
      </c>
      <c r="AE3" s="340">
        <f t="shared" ref="AE3:AE4" si="1">IF(AB3=0,"0",IF(AC3=1,LOOKUP(AB3,$C$2:$D$6))*AD3)</f>
        <v>0</v>
      </c>
      <c r="AF3" s="341"/>
      <c r="AG3" s="341"/>
      <c r="AH3" s="341"/>
      <c r="AI3" s="341"/>
      <c r="AJ3" s="335">
        <v>7.5</v>
      </c>
      <c r="AK3" s="356" t="s">
        <v>25</v>
      </c>
      <c r="AL3" s="357">
        <f>Q19</f>
        <v>0</v>
      </c>
      <c r="AM3" s="357" t="str">
        <f>Q20</f>
        <v>Aplica la Evaluación</v>
      </c>
      <c r="AN3" s="358">
        <f>AL3*AJ3/100</f>
        <v>0</v>
      </c>
      <c r="AO3" s="359">
        <f>SUM(AN3:AN5)</f>
        <v>0</v>
      </c>
      <c r="AP3" s="786" t="str">
        <f>VLOOKUP(AP2,E1:G5,3)</f>
        <v>Aplica la Evaluación</v>
      </c>
      <c r="AQ3" s="341"/>
      <c r="AR3" s="343">
        <v>3</v>
      </c>
      <c r="AS3" s="344" t="str">
        <f>IF(APOR.DEST.!H28="X",0.231,IF(APOR.DEST.!I28="X",0.154,IF(APOR.DEST.!J28="X",0.077,"   ")))</f>
        <v xml:space="preserve">   </v>
      </c>
      <c r="AU3" s="334">
        <v>3</v>
      </c>
      <c r="AV3" s="335" t="str">
        <f>IF(ACT.EXT.!H23="X", 0.66,IF(ACT.EXT.!I23="X", 0.5, IF(ACT.EXT.!J23="X",0.33,"   ")))</f>
        <v xml:space="preserve">   </v>
      </c>
    </row>
    <row r="4" spans="1:49" hidden="1" x14ac:dyDescent="0.2">
      <c r="A4" s="346" t="s">
        <v>10</v>
      </c>
      <c r="B4" s="347">
        <v>82.5</v>
      </c>
      <c r="C4" s="334">
        <v>2</v>
      </c>
      <c r="D4" s="335">
        <v>65</v>
      </c>
      <c r="E4" s="332">
        <v>70</v>
      </c>
      <c r="F4" s="332">
        <v>89.9</v>
      </c>
      <c r="G4" s="333" t="s">
        <v>13</v>
      </c>
      <c r="H4" s="334" t="str">
        <f>IF('fact efi-SUPERIOR'!G18="X",4,IF('fact efi-SUPERIOR'!H18="X",3,IF('fact efi-SUPERIOR'!I18="X",2,IF('fact efi-SUPERIOR'!J18="X",1,IF('fact efi-SUPERIOR'!K18="X","No Aplica","   " )))))</f>
        <v xml:space="preserve">   </v>
      </c>
      <c r="I4" s="335">
        <f>IF(J4=0,0,K6/J7)</f>
        <v>0</v>
      </c>
      <c r="J4" s="334">
        <f>COUNTIF(H4,"&gt;=1")</f>
        <v>0</v>
      </c>
      <c r="L4" s="335">
        <f>IF(J4=1,LOOKUP(H4,C1:D6))*I4/100</f>
        <v>0</v>
      </c>
      <c r="M4" s="334" t="str">
        <f>IF('fact efi-AUTO'!H18="X",4,IF('fact efi-AUTO'!I18="X",3,IF('fact efi-AUTO'!J18="X",2,IF('fact efi-AUTO'!K18="X",1,"   " ))))</f>
        <v xml:space="preserve">   </v>
      </c>
      <c r="N4" s="335">
        <f>IF(O4=0,0,P6/O7)</f>
        <v>0</v>
      </c>
      <c r="O4" s="334">
        <f>COUNTIF(M4,"&gt;=1")</f>
        <v>0</v>
      </c>
      <c r="Q4" s="335">
        <f>IF(O4=1,LOOKUP(M4,C1:D6))*N4/100</f>
        <v>0</v>
      </c>
      <c r="R4" s="334" t="str">
        <f>IF('fact efi-3°EVALUADOR'!G18="X",4,IF('fact efi-3°EVALUADOR'!H18="X",3,IF('fact efi-3°EVALUADOR'!I18="X",2,IF('fact efi-3°EVALUADOR'!J18="X",1,IF('fact efi-3°EVALUADOR'!K18="X","No Aplica","   " )))))</f>
        <v xml:space="preserve">   </v>
      </c>
      <c r="S4" s="335">
        <f>IF(T4=0,0,U6/T7)</f>
        <v>0</v>
      </c>
      <c r="T4" s="334">
        <f>COUNTIF(R4,"&gt;=1")</f>
        <v>0</v>
      </c>
      <c r="V4" s="335">
        <f>IF(T4=1,LOOKUP(R4,C1:D6))*S4/100</f>
        <v>0</v>
      </c>
      <c r="W4" s="334"/>
      <c r="X4" s="335"/>
      <c r="Y4" s="334"/>
      <c r="Z4" s="330"/>
      <c r="AA4" s="360"/>
      <c r="AB4" s="338" t="str">
        <f>IF(MDI!G28="X",4,IF(MDI!H28="X",3,IF(MDI!I28="X",2,IF(MDI!J28="X",1,IF(MDI!K28="X",0,"   " )))))</f>
        <v xml:space="preserve">   </v>
      </c>
      <c r="AC4" s="338">
        <f t="shared" si="0"/>
        <v>0</v>
      </c>
      <c r="AD4" s="339">
        <f>IF(AB4=0,"0",MDI!F28/100)</f>
        <v>0</v>
      </c>
      <c r="AE4" s="340">
        <f t="shared" si="1"/>
        <v>0</v>
      </c>
      <c r="AF4" s="341"/>
      <c r="AG4" s="341"/>
      <c r="AH4" s="341"/>
      <c r="AI4" s="341"/>
      <c r="AJ4" s="335">
        <v>15</v>
      </c>
      <c r="AK4" s="356" t="s">
        <v>63</v>
      </c>
      <c r="AL4" s="357">
        <f>L19</f>
        <v>0</v>
      </c>
      <c r="AM4" s="343" t="str">
        <f>L20</f>
        <v>Aplica la Evaluación</v>
      </c>
      <c r="AN4" s="358">
        <f>AL4*AJ4/100</f>
        <v>0</v>
      </c>
      <c r="AO4" s="359">
        <f>AO3/AJ6*100</f>
        <v>0</v>
      </c>
      <c r="AP4" s="786"/>
      <c r="AQ4" s="341"/>
      <c r="AR4" s="343">
        <v>4</v>
      </c>
      <c r="AS4" s="344" t="str">
        <f>IF(APOR.DEST.!H29="X",0.231,IF(APOR.DEST.!I29="X",0.154,IF(APOR.DEST.!J29="X",0.077,"   ")))</f>
        <v xml:space="preserve">   </v>
      </c>
      <c r="AU4" s="788" t="s">
        <v>100</v>
      </c>
      <c r="AV4" s="788"/>
      <c r="AW4" s="342" t="str">
        <f>IF(AE10="Verifique la suma en la ponderación","Verifica el 3° requisito",IF(AE10&gt;70,SUM(AV1:AV3),"Verifica el 3° requisito"))</f>
        <v>Verifica el 3° requisito</v>
      </c>
    </row>
    <row r="5" spans="1:49" hidden="1" x14ac:dyDescent="0.2">
      <c r="A5" s="346" t="s">
        <v>11</v>
      </c>
      <c r="B5" s="347">
        <v>100</v>
      </c>
      <c r="C5" s="334">
        <v>3</v>
      </c>
      <c r="D5" s="335">
        <v>80</v>
      </c>
      <c r="E5" s="332">
        <v>90</v>
      </c>
      <c r="F5" s="332">
        <v>100</v>
      </c>
      <c r="G5" s="333" t="s">
        <v>268</v>
      </c>
      <c r="H5" s="334" t="str">
        <f>IF('fact efi-SUPERIOR'!G19="X",4,IF('fact efi-SUPERIOR'!H19="X",3,IF('fact efi-SUPERIOR'!I19="X",2,IF('fact efi-SUPERIOR'!J19="X",1,IF('fact efi-SUPERIOR'!K19="X","No Aplica","   " )))))</f>
        <v xml:space="preserve">   </v>
      </c>
      <c r="I5" s="335">
        <f>IF(J5=0,0,K6/J7)</f>
        <v>0</v>
      </c>
      <c r="J5" s="334">
        <f>COUNTIF(H5,"&gt;=1")</f>
        <v>0</v>
      </c>
      <c r="L5" s="335">
        <f>IF(J5=1,LOOKUP(H5,C1:D6))*I5/100</f>
        <v>0</v>
      </c>
      <c r="M5" s="334" t="str">
        <f>IF('fact efi-AUTO'!H19="X",4,IF('fact efi-AUTO'!I19="X",3,IF('fact efi-AUTO'!J19="X",2,IF('fact efi-AUTO'!K19="X",1,"   " ))))</f>
        <v xml:space="preserve">   </v>
      </c>
      <c r="N5" s="335">
        <f>IF(O5=0,0,P6/O7)</f>
        <v>0</v>
      </c>
      <c r="O5" s="334">
        <f>COUNTIF(M5,"&gt;=1")</f>
        <v>0</v>
      </c>
      <c r="P5" s="334"/>
      <c r="Q5" s="335">
        <f>IF(O5=1,LOOKUP(M5,C2:D7))*N5/100</f>
        <v>0</v>
      </c>
      <c r="R5" s="334" t="str">
        <f>IF('fact efi-3°EVALUADOR'!G19="X",4,IF('fact efi-3°EVALUADOR'!H19="X",3,IF('fact efi-3°EVALUADOR'!I19="X",2,IF('fact efi-3°EVALUADOR'!J19="X",1,IF('fact efi-3°EVALUADOR'!K19="X","No Aplica","   " )))))</f>
        <v xml:space="preserve">   </v>
      </c>
      <c r="S5" s="335">
        <f>IF(T5=0,0,U6/T7)</f>
        <v>0</v>
      </c>
      <c r="T5" s="334">
        <f>COUNTIF(R5,"&gt;=1")</f>
        <v>0</v>
      </c>
      <c r="V5" s="335">
        <f>IF(T5=1,LOOKUP(R5,C2:D7))*S5/100</f>
        <v>0</v>
      </c>
      <c r="W5" s="334"/>
      <c r="X5" s="334"/>
      <c r="Y5" s="334"/>
      <c r="Z5" s="343"/>
      <c r="AA5" s="335"/>
      <c r="AB5" s="338" t="str">
        <f>IF(MDI!G32="X",4,IF(MDI!H32="X",3,IF(MDI!I32="X",2,IF(MDI!J32="X",1,IF(MDI!K32="X",0,"   " )))))</f>
        <v xml:space="preserve">   </v>
      </c>
      <c r="AC5" s="338">
        <f>COUNTIF(AB5,"&gt;=1")</f>
        <v>0</v>
      </c>
      <c r="AD5" s="339">
        <f>IF(AB5=0,"0",MDI!F32/100)</f>
        <v>0</v>
      </c>
      <c r="AE5" s="340">
        <f>IF(AB5=0,"0",IF(AC5=1,LOOKUP(AB5,$C$2:$D$6))*AD5)</f>
        <v>0</v>
      </c>
      <c r="AF5" s="341"/>
      <c r="AG5" s="341"/>
      <c r="AH5" s="341"/>
      <c r="AI5" s="341"/>
      <c r="AJ5" s="335">
        <v>7.5</v>
      </c>
      <c r="AK5" s="356" t="s">
        <v>64</v>
      </c>
      <c r="AL5" s="357">
        <f>V19</f>
        <v>0</v>
      </c>
      <c r="AM5" s="357" t="str">
        <f>V20</f>
        <v>Aplica la Evaluación</v>
      </c>
      <c r="AN5" s="358">
        <f>AL5*AJ5/100</f>
        <v>0</v>
      </c>
      <c r="AO5" s="793" t="str">
        <f>VLOOKUP(AO4,E1:G5,3)</f>
        <v>Aplica la Evaluación</v>
      </c>
      <c r="AP5" s="786"/>
      <c r="AQ5" s="341"/>
      <c r="AR5" s="343">
        <v>5</v>
      </c>
      <c r="AS5" s="344" t="str">
        <f>IF(APOR.DEST.!H30="X",0.231,IF(APOR.DEST.!I30="X",0.154,IF(APOR.DEST.!J30="X",0.077,"   ")))</f>
        <v xml:space="preserve">   </v>
      </c>
      <c r="AU5" s="361"/>
      <c r="AV5" s="790" t="s">
        <v>102</v>
      </c>
      <c r="AW5" s="790"/>
    </row>
    <row r="6" spans="1:49" hidden="1" x14ac:dyDescent="0.2">
      <c r="A6" s="331" t="s">
        <v>12</v>
      </c>
      <c r="B6" s="331"/>
      <c r="C6" s="330">
        <v>4</v>
      </c>
      <c r="D6" s="351">
        <v>100</v>
      </c>
      <c r="H6" s="334" t="str">
        <f>IF('fact efi-SUPERIOR'!G20="X",4,IF('fact efi-SUPERIOR'!H20="X",3,IF('fact efi-SUPERIOR'!I20="X",2,IF('fact efi-SUPERIOR'!J20="X",1,IF('fact efi-SUPERIOR'!K20="X","No Aplica","   " )))))</f>
        <v xml:space="preserve">   </v>
      </c>
      <c r="I6" s="335">
        <f>IF(J6=0,0,K6/J7)</f>
        <v>0</v>
      </c>
      <c r="J6" s="334">
        <f>COUNTIF(H6,"&gt;=1")</f>
        <v>0</v>
      </c>
      <c r="K6" s="334">
        <v>20</v>
      </c>
      <c r="L6" s="335">
        <f>IF(J6=1,LOOKUP(H6,C1:D6))*I6/100</f>
        <v>0</v>
      </c>
      <c r="M6" s="334" t="str">
        <f>IF('fact efi-AUTO'!H20="X",4,IF('fact efi-AUTO'!I20="X",3,IF('fact efi-AUTO'!J20="X",2,IF('fact efi-AUTO'!K20="X",1,"   " ))))</f>
        <v xml:space="preserve">   </v>
      </c>
      <c r="N6" s="335">
        <f>IF(O6=0,0,P6/O7)</f>
        <v>0</v>
      </c>
      <c r="O6" s="334">
        <f>COUNTIF(M6,"&gt;=1")</f>
        <v>0</v>
      </c>
      <c r="P6" s="334">
        <v>20</v>
      </c>
      <c r="Q6" s="335">
        <f>IF(O6=1,LOOKUP(M6,C3:D8))*N6/100</f>
        <v>0</v>
      </c>
      <c r="R6" s="334" t="str">
        <f>IF('fact efi-3°EVALUADOR'!G20="X",4,IF('fact efi-3°EVALUADOR'!H20="X",3,IF('fact efi-3°EVALUADOR'!I20="X",2,IF('fact efi-3°EVALUADOR'!J20="X",1,IF('fact efi-3°EVALUADOR'!K20="X","No Aplica","   " )))))</f>
        <v xml:space="preserve">   </v>
      </c>
      <c r="S6" s="335">
        <f>IF(T6=0,0,U6/T7)</f>
        <v>0</v>
      </c>
      <c r="T6" s="334">
        <f>COUNTIF(R6,"&gt;=1")</f>
        <v>0</v>
      </c>
      <c r="U6" s="335">
        <v>20</v>
      </c>
      <c r="V6" s="335">
        <f>IF(T6=1,LOOKUP(R6,C3:D8))*S6/100</f>
        <v>0</v>
      </c>
      <c r="Y6" s="330"/>
      <c r="Z6" s="362"/>
      <c r="AA6" s="363"/>
      <c r="AB6" s="338" t="str">
        <f>IF(MDI!G36="X",4,IF(MDI!H36="X",3,IF(MDI!I36="X",2,IF(MDI!J36="X",1,IF(MDI!K36="X",0,"   " )))))</f>
        <v xml:space="preserve">   </v>
      </c>
      <c r="AC6" s="338">
        <f>COUNTIF(AB6,"&gt;=1")</f>
        <v>0</v>
      </c>
      <c r="AD6" s="339">
        <f>IF(AB6=0,"0",MDI!F36/100)</f>
        <v>0</v>
      </c>
      <c r="AE6" s="340">
        <f>IF(AB6=0,"0",IF(AC6=1,LOOKUP(AB6,$C$2:$D$6))*AD6)</f>
        <v>0</v>
      </c>
      <c r="AF6" s="341"/>
      <c r="AG6" s="341"/>
      <c r="AH6" s="341"/>
      <c r="AI6" s="341"/>
      <c r="AJ6" s="364">
        <f>SUM(AJ3:AJ5)</f>
        <v>30</v>
      </c>
      <c r="AK6" s="343"/>
      <c r="AL6" s="343"/>
      <c r="AM6" s="343"/>
      <c r="AN6" s="343"/>
      <c r="AO6" s="790"/>
      <c r="AP6" s="786"/>
      <c r="AQ6" s="341"/>
      <c r="AR6" s="343">
        <v>6</v>
      </c>
      <c r="AS6" s="344" t="str">
        <f>IF(APOR.DEST.!H31="X",0.231,IF(APOR.DEST.!I31="X",0.154,IF(APOR.DEST.!J31="X",0.077,"   ")))</f>
        <v xml:space="preserve">   </v>
      </c>
      <c r="AV6" s="790"/>
      <c r="AW6" s="790"/>
    </row>
    <row r="7" spans="1:49" ht="15" hidden="1" customHeight="1" x14ac:dyDescent="0.25">
      <c r="H7" s="788"/>
      <c r="I7" s="788"/>
      <c r="J7" s="330">
        <f>SUM(J4:J6)</f>
        <v>0</v>
      </c>
      <c r="K7" s="365" t="s">
        <v>18</v>
      </c>
      <c r="L7" s="353" t="str">
        <f>IF(J7&gt;0,SUM(L4:L6),"Verifica la evaluación")</f>
        <v>Verifica la evaluación</v>
      </c>
      <c r="M7" s="788"/>
      <c r="N7" s="788"/>
      <c r="O7" s="330">
        <f>SUM(O4:O6)</f>
        <v>0</v>
      </c>
      <c r="P7" s="365" t="s">
        <v>18</v>
      </c>
      <c r="Q7" s="353" t="str">
        <f>IF(O7&gt;0,SUM(Q4:Q6),"Verifica la evaluación")</f>
        <v>Verifica la evaluación</v>
      </c>
      <c r="S7" s="334"/>
      <c r="T7" s="330">
        <f>SUM(T4:T6)</f>
        <v>0</v>
      </c>
      <c r="U7" s="365" t="s">
        <v>18</v>
      </c>
      <c r="V7" s="366" t="str">
        <f>IF(T7&gt;0,SUM(V4:V6),"Verifica la evaluación")</f>
        <v>Verifica la evaluación</v>
      </c>
      <c r="Y7" s="330"/>
      <c r="Z7" s="362"/>
      <c r="AA7" s="363"/>
      <c r="AB7" s="338" t="str">
        <f>IF(MDI!G40="X",4,IF(MDI!H40="X",3,IF(MDI!I40="X",2,IF(MDI!J40="X",1,IF(MDI!K40="X",0,"   ")))))</f>
        <v xml:space="preserve">   </v>
      </c>
      <c r="AC7" s="338">
        <f>COUNTIF(AB7,"&gt;=1")</f>
        <v>0</v>
      </c>
      <c r="AD7" s="339">
        <f>IF(AB7=0,"0",MDI!F40/100)</f>
        <v>0</v>
      </c>
      <c r="AE7" s="340">
        <f>IF(AB7=0,"0",IF(AC7=1,LOOKUP(AB7,$C$2:$D$6))*AD7)</f>
        <v>0</v>
      </c>
      <c r="AF7" s="341"/>
      <c r="AG7" s="341"/>
      <c r="AH7" s="341"/>
      <c r="AI7" s="341"/>
      <c r="AJ7" s="367"/>
      <c r="AK7" s="367"/>
      <c r="AL7" s="367"/>
      <c r="AM7" s="367"/>
      <c r="AN7" s="367"/>
      <c r="AO7" s="364"/>
      <c r="AQ7" s="341"/>
      <c r="AR7" s="343">
        <v>7</v>
      </c>
      <c r="AS7" s="344" t="str">
        <f>IF(APOR.DEST.!H32="X",0.231,IF(APOR.DEST.!I32="X",0.154,IF(APOR.DEST.!J32="X",0.077,"   ")))</f>
        <v xml:space="preserve">   </v>
      </c>
    </row>
    <row r="8" spans="1:49" ht="12.75" hidden="1" customHeight="1" x14ac:dyDescent="0.2">
      <c r="H8" s="334" t="str">
        <f>IF('fact efi-SUPERIOR'!G23="X",4,IF('fact efi-SUPERIOR'!H23="X",3,IF('fact efi-SUPERIOR'!I23="X",2,IF('fact efi-SUPERIOR'!J23="X",1,IF('fact efi-SUPERIOR'!K23="X","No Aplica","   " )))))</f>
        <v xml:space="preserve">   </v>
      </c>
      <c r="I8" s="335">
        <f>IF(J8=0,0,K10/J11)</f>
        <v>0</v>
      </c>
      <c r="J8" s="334">
        <f>COUNTIF(H8,"&gt;=1")</f>
        <v>0</v>
      </c>
      <c r="L8" s="335">
        <f>IF(J8=1,LOOKUP(H8,C1:D6))*I8/100</f>
        <v>0</v>
      </c>
      <c r="M8" s="334" t="str">
        <f>IF('fact efi-AUTO'!H23="X",4,IF('fact efi-AUTO'!I23="X",3,IF('fact efi-AUTO'!J23="X",2,IF('fact efi-AUTO'!K23="X",1,"   " ))))</f>
        <v xml:space="preserve">   </v>
      </c>
      <c r="N8" s="335">
        <f>IF(O8=0,0,P10/O11)</f>
        <v>0</v>
      </c>
      <c r="O8" s="334">
        <f>COUNTIF(M8,"&gt;=1")</f>
        <v>0</v>
      </c>
      <c r="P8" s="334"/>
      <c r="Q8" s="335">
        <f>IF(O8=1,LOOKUP(M8,C1:D6))*N8/100</f>
        <v>0</v>
      </c>
      <c r="R8" s="334" t="str">
        <f>IF('fact efi-3°EVALUADOR'!G23="X",4,IF('fact efi-3°EVALUADOR'!H23="X",3,IF('fact efi-3°EVALUADOR'!I23="X",2,IF('fact efi-3°EVALUADOR'!J23="X",1,IF('fact efi-3°EVALUADOR'!K23="X","No Aplica","   " )))))</f>
        <v xml:space="preserve">   </v>
      </c>
      <c r="S8" s="335">
        <f>IF(T8=0,0,U10/T11)</f>
        <v>0</v>
      </c>
      <c r="T8" s="334">
        <f>COUNTIF(R8,"&gt;=1")</f>
        <v>0</v>
      </c>
      <c r="V8" s="335">
        <f>IF(T8=1,LOOKUP(R8,C1:D6))*S8/100</f>
        <v>0</v>
      </c>
      <c r="W8" s="364"/>
      <c r="Z8" s="362"/>
      <c r="AA8" s="340"/>
      <c r="AC8" s="330">
        <f>SUM(AC1:AC7)</f>
        <v>0</v>
      </c>
      <c r="AD8" s="364">
        <f>SUM(AD1:AD7)*100</f>
        <v>0</v>
      </c>
      <c r="AF8" s="341"/>
      <c r="AG8" s="341"/>
      <c r="AH8" s="341"/>
      <c r="AI8" s="341"/>
      <c r="AJ8" s="351"/>
      <c r="AK8" s="368"/>
      <c r="AL8" s="336"/>
      <c r="AM8" s="336"/>
      <c r="AN8" s="336"/>
      <c r="AQ8" s="341"/>
      <c r="AR8" s="343">
        <v>8</v>
      </c>
      <c r="AS8" s="344" t="str">
        <f>IF(APOR.DEST.!H33="X",0.231,IF(APOR.DEST.!I33="X",0.154,IF(APOR.DEST.!J33="X",0.077,"   ")))</f>
        <v xml:space="preserve">   </v>
      </c>
    </row>
    <row r="9" spans="1:49" hidden="1" x14ac:dyDescent="0.2">
      <c r="H9" s="334" t="str">
        <f>IF('fact efi-SUPERIOR'!G24="X",4,IF('fact efi-SUPERIOR'!H24="X",3,IF('fact efi-SUPERIOR'!I24="X",2,IF('fact efi-SUPERIOR'!J24="X",1,IF('fact efi-SUPERIOR'!K24="X","No Aplica","   " )))))</f>
        <v xml:space="preserve">   </v>
      </c>
      <c r="I9" s="335">
        <f>IF(J9=0,0,K10/J11)</f>
        <v>0</v>
      </c>
      <c r="J9" s="334">
        <f>COUNTIF(H9,"&gt;=1")</f>
        <v>0</v>
      </c>
      <c r="L9" s="335">
        <f>IF(J9=1,LOOKUP(H9,C1:D6))*I9/100</f>
        <v>0</v>
      </c>
      <c r="M9" s="334" t="str">
        <f>IF('fact efi-AUTO'!H24="X",4,IF('fact efi-AUTO'!I24="X",3,IF('fact efi-AUTO'!J24="X",2,IF('fact efi-AUTO'!K24="X",1,"   " ))))</f>
        <v xml:space="preserve">   </v>
      </c>
      <c r="N9" s="335">
        <f>IF(O9=0,0,P10/O11)</f>
        <v>0</v>
      </c>
      <c r="O9" s="334">
        <f>COUNTIF(M9,"&gt;=1")</f>
        <v>0</v>
      </c>
      <c r="Q9" s="335">
        <f>IF(O9=1,LOOKUP(M9,C1:D6))*N9/100</f>
        <v>0</v>
      </c>
      <c r="R9" s="334" t="str">
        <f>IF('fact efi-3°EVALUADOR'!G24="X",4,IF('fact efi-3°EVALUADOR'!H24="X",3,IF('fact efi-3°EVALUADOR'!I24="X",2,IF('fact efi-3°EVALUADOR'!J24="X",1,IF('fact efi-3°EVALUADOR'!K24="X","No Aplica","   " )))))</f>
        <v xml:space="preserve">   </v>
      </c>
      <c r="S9" s="335">
        <f>IF(T9=0,0,U10/T11)</f>
        <v>0</v>
      </c>
      <c r="T9" s="334">
        <f>COUNTIF(R9,"&gt;=1")</f>
        <v>0</v>
      </c>
      <c r="V9" s="335">
        <f>IF(T9=1,LOOKUP(R9,C2:D7))*S9/100</f>
        <v>0</v>
      </c>
      <c r="W9" s="334"/>
      <c r="X9" s="335"/>
      <c r="Y9" s="334"/>
      <c r="Z9" s="362"/>
      <c r="AA9" s="340"/>
      <c r="AB9" s="340"/>
      <c r="AC9" s="340"/>
      <c r="AD9" s="340"/>
      <c r="AE9" s="340"/>
      <c r="AF9" s="341"/>
      <c r="AG9" s="341"/>
      <c r="AH9" s="341"/>
      <c r="AI9" s="341"/>
      <c r="AQ9" s="341"/>
      <c r="AR9" s="343">
        <v>9</v>
      </c>
      <c r="AS9" s="344" t="str">
        <f>IF(APOR.DEST.!H34="X",0.231,IF(APOR.DEST.!I34="X",0.154,IF(APOR.DEST.!J34="X",0.077,"   ")))</f>
        <v xml:space="preserve">   </v>
      </c>
    </row>
    <row r="10" spans="1:49" ht="15" hidden="1" x14ac:dyDescent="0.2">
      <c r="H10" s="334" t="str">
        <f>IF('fact efi-SUPERIOR'!G25="X",4,IF('fact efi-SUPERIOR'!H25="X",3,IF('fact efi-SUPERIOR'!I25="X",2,IF('fact efi-SUPERIOR'!J25="X",1,IF('fact efi-SUPERIOR'!K25="X","No Aplica","   " )))))</f>
        <v xml:space="preserve">   </v>
      </c>
      <c r="I10" s="335">
        <f>IF(J10=0,0,K10/J11)</f>
        <v>0</v>
      </c>
      <c r="J10" s="334">
        <f>COUNTIF(H10,"&gt;=1")</f>
        <v>0</v>
      </c>
      <c r="K10" s="334">
        <v>20</v>
      </c>
      <c r="L10" s="335">
        <f>IF(J10=1,LOOKUP(H10,C2:D7))*I10/100</f>
        <v>0</v>
      </c>
      <c r="M10" s="334" t="str">
        <f>IF('fact efi-AUTO'!H25="X",4,IF('fact efi-AUTO'!I25="X",3,IF('fact efi-AUTO'!J25="X",2,IF('fact efi-AUTO'!K25="X",1,"   " ))))</f>
        <v xml:space="preserve">   </v>
      </c>
      <c r="N10" s="335">
        <f>IF(O10=0,0,P10/O11)</f>
        <v>0</v>
      </c>
      <c r="O10" s="334">
        <f>COUNTIF(M10,"&gt;=1")</f>
        <v>0</v>
      </c>
      <c r="P10" s="334">
        <v>20</v>
      </c>
      <c r="Q10" s="335">
        <f>IF(O10=1,LOOKUP(M10,C2:D7))*N10/100</f>
        <v>0</v>
      </c>
      <c r="R10" s="334" t="str">
        <f>IF('fact efi-3°EVALUADOR'!G25="X",4,IF('fact efi-3°EVALUADOR'!H25="X",3,IF('fact efi-3°EVALUADOR'!I25="X",2,IF('fact efi-3°EVALUADOR'!J25="X",1,IF('fact efi-3°EVALUADOR'!K25="X","No Aplica","   " )))))</f>
        <v xml:space="preserve">   </v>
      </c>
      <c r="S10" s="335">
        <f>IF(T10=0,0,U10/T11)</f>
        <v>0</v>
      </c>
      <c r="T10" s="334">
        <f>COUNTIF(R10,"&gt;=1")</f>
        <v>0</v>
      </c>
      <c r="U10" s="335">
        <v>20</v>
      </c>
      <c r="V10" s="335">
        <f>IF(T10=1,LOOKUP(R10,C3:D8))*S10/100</f>
        <v>0</v>
      </c>
      <c r="W10" s="334"/>
      <c r="X10" s="335"/>
      <c r="Y10" s="334"/>
      <c r="AA10" s="335"/>
      <c r="AB10" s="369"/>
      <c r="AC10" s="369"/>
      <c r="AD10" s="338" t="s">
        <v>19</v>
      </c>
      <c r="AE10" s="370" t="str">
        <f>IF(AD8=100,SUM(AE1:AE7),IF(AD8&lt;&gt;100,"Verifique la suma en la ponderación"))</f>
        <v>Verifique la suma en la ponderación</v>
      </c>
      <c r="AF10" s="341"/>
      <c r="AG10" s="341"/>
      <c r="AH10" s="341"/>
      <c r="AI10" s="341"/>
      <c r="AK10" s="371"/>
      <c r="AL10" s="371"/>
      <c r="AM10" s="371"/>
      <c r="AN10" s="340"/>
      <c r="AQ10" s="341"/>
      <c r="AR10" s="343">
        <v>10</v>
      </c>
      <c r="AS10" s="344" t="str">
        <f>IF(APOR.DEST.!H35="X",0.231,IF(APOR.DEST.!I35="X",0.154,IF(APOR.DEST.!J35="X",0.077,"   ")))</f>
        <v xml:space="preserve">   </v>
      </c>
    </row>
    <row r="11" spans="1:49" ht="25.5" hidden="1" x14ac:dyDescent="0.2">
      <c r="H11" s="788"/>
      <c r="I11" s="788"/>
      <c r="J11" s="330">
        <f>SUM(J8:J10)</f>
        <v>0</v>
      </c>
      <c r="K11" s="372" t="s">
        <v>2</v>
      </c>
      <c r="L11" s="353" t="str">
        <f>IF(J11&gt;0,SUM(L8:L10),"Verifica la evaluación")</f>
        <v>Verifica la evaluación</v>
      </c>
      <c r="M11" s="788"/>
      <c r="N11" s="788"/>
      <c r="O11" s="330">
        <f>SUM(O8:O10)</f>
        <v>0</v>
      </c>
      <c r="P11" s="372" t="s">
        <v>2</v>
      </c>
      <c r="Q11" s="353" t="str">
        <f>IF(O11&gt;0,SUM(Q8:Q10),"Verifica la evaluación")</f>
        <v>Verifica la evaluación</v>
      </c>
      <c r="T11" s="334">
        <f>SUM(T8:T10)</f>
        <v>0</v>
      </c>
      <c r="U11" s="372" t="s">
        <v>2</v>
      </c>
      <c r="V11" s="366" t="str">
        <f>IF(T11&gt;0,SUM(V8:V10),"Verifica la evaluación")</f>
        <v>Verifica la evaluación</v>
      </c>
      <c r="W11" s="334"/>
      <c r="X11" s="335"/>
      <c r="Y11" s="334"/>
      <c r="AA11" s="335"/>
      <c r="AC11" s="373"/>
      <c r="AD11" s="373"/>
      <c r="AE11" s="374"/>
      <c r="AF11" s="341"/>
      <c r="AG11" s="341"/>
      <c r="AH11" s="341"/>
      <c r="AI11" s="341"/>
      <c r="AJ11" s="351"/>
      <c r="AK11" s="375"/>
      <c r="AL11" s="336"/>
      <c r="AM11" s="338"/>
      <c r="AN11" s="340"/>
      <c r="AR11" s="343">
        <v>11</v>
      </c>
      <c r="AS11" s="344" t="str">
        <f>IF(APOR.DEST.!H36="X",0.23,IF(APOR.DEST.!I36="X",0.154,IF(APOR.DEST.!J36="X",0.077,"   ")))</f>
        <v xml:space="preserve">   </v>
      </c>
    </row>
    <row r="12" spans="1:49" hidden="1" x14ac:dyDescent="0.2">
      <c r="H12" s="334" t="str">
        <f>IF('fact efi-SUPERIOR'!G28="X",4,IF('fact efi-SUPERIOR'!H28="X",3,IF('fact efi-SUPERIOR'!I28="X",2,IF('fact efi-SUPERIOR'!J28="X",1,IF('fact efi-SUPERIOR'!K28="X","No Aplica","   " )))))</f>
        <v xml:space="preserve">   </v>
      </c>
      <c r="I12" s="335">
        <f>IF(J12=0,0,K13/J14)</f>
        <v>0</v>
      </c>
      <c r="J12" s="334">
        <f>COUNTIF(H12,"&gt;=1")</f>
        <v>0</v>
      </c>
      <c r="L12" s="335">
        <f>IF(J12=1,LOOKUP(H12,C1:D6))*I12/100</f>
        <v>0</v>
      </c>
      <c r="M12" s="334" t="str">
        <f>IF('fact efi-AUTO'!H28="X",4,IF('fact efi-AUTO'!I28="X",3,IF('fact efi-AUTO'!J28="X",2,IF('fact efi-AUTO'!K28="X",1,"   " ))))</f>
        <v xml:space="preserve">   </v>
      </c>
      <c r="N12" s="335">
        <f>IF(O12=0,0,P13/O14)</f>
        <v>0</v>
      </c>
      <c r="O12" s="334">
        <f>COUNTIF(M12,"&gt;=1")</f>
        <v>0</v>
      </c>
      <c r="P12" s="334"/>
      <c r="Q12" s="335">
        <f>IF(O12=1,LOOKUP(M12,C1:D6))*N12/100</f>
        <v>0</v>
      </c>
      <c r="R12" s="334" t="str">
        <f>IF('fact efi-3°EVALUADOR'!G28="X",4,IF('fact efi-3°EVALUADOR'!H28="X",3,IF('fact efi-3°EVALUADOR'!I28="X",2,IF('fact efi-3°EVALUADOR'!J28="X",1,IF('fact efi-3°EVALUADOR'!K28="X","No Aplica","   " )))))</f>
        <v xml:space="preserve">   </v>
      </c>
      <c r="S12" s="335">
        <f>IF(T12=0,0,U13/T14)</f>
        <v>0</v>
      </c>
      <c r="T12" s="334">
        <f>COUNTIF(R12,"&gt;=1")</f>
        <v>0</v>
      </c>
      <c r="U12" s="334"/>
      <c r="V12" s="335">
        <f>IF(T12=1,LOOKUP(R12,C1:D6))*S12/100</f>
        <v>0</v>
      </c>
      <c r="AD12" s="794" t="s">
        <v>6</v>
      </c>
      <c r="AE12" s="794" t="str">
        <f>IF(AC8&gt;0,VLOOKUP(AE10,$E$1:$G$5,3),"Aplique la evaluación")</f>
        <v>Aplique la evaluación</v>
      </c>
      <c r="AF12" s="341"/>
      <c r="AG12" s="341"/>
      <c r="AH12" s="341"/>
      <c r="AI12" s="341"/>
      <c r="AM12" s="365"/>
      <c r="AR12" s="343">
        <v>12</v>
      </c>
      <c r="AS12" s="344" t="str">
        <f>IF(APOR.DEST.!H37="X",0.23,IF(APOR.DEST.!I37="X",0.153,IF(APOR.DEST.!J37="X",0.077,"   ")))</f>
        <v xml:space="preserve">   </v>
      </c>
    </row>
    <row r="13" spans="1:49" hidden="1" x14ac:dyDescent="0.2">
      <c r="H13" s="334" t="str">
        <f>IF('fact efi-SUPERIOR'!G29="X",4,IF('fact efi-SUPERIOR'!H29="X",3,IF('fact efi-SUPERIOR'!I29="X",2,IF('fact efi-SUPERIOR'!J29="X",1,IF('fact efi-SUPERIOR'!K29="X","No Aplica","   " )))))</f>
        <v xml:space="preserve">   </v>
      </c>
      <c r="I13" s="335">
        <f>IF(J13=0,0,K13/J14)</f>
        <v>0</v>
      </c>
      <c r="J13" s="334">
        <f>COUNTIF(H13,"&gt;=1")</f>
        <v>0</v>
      </c>
      <c r="K13" s="334">
        <v>20</v>
      </c>
      <c r="L13" s="335">
        <f>IF(J13=1,LOOKUP(H13,C1:D6))*I13/100</f>
        <v>0</v>
      </c>
      <c r="M13" s="334" t="str">
        <f>IF('fact efi-AUTO'!H29="X",4,IF('fact efi-AUTO'!I29="X",3,IF('fact efi-AUTO'!J29="X",2,IF('fact efi-AUTO'!K29="X",1,"   " ))))</f>
        <v xml:space="preserve">   </v>
      </c>
      <c r="N13" s="335">
        <f>IF(O13=0,0,P13/O14)</f>
        <v>0</v>
      </c>
      <c r="O13" s="334">
        <f>COUNTIF(M13,"&gt;=1")</f>
        <v>0</v>
      </c>
      <c r="P13" s="334">
        <v>20</v>
      </c>
      <c r="Q13" s="335">
        <f>IF(O13=1,LOOKUP(M13,C1:D6))*N13/100</f>
        <v>0</v>
      </c>
      <c r="R13" s="334" t="str">
        <f>IF('fact efi-3°EVALUADOR'!G29="X",4,IF('fact efi-3°EVALUADOR'!H29="X",3,IF('fact efi-3°EVALUADOR'!I29="X",2,IF('fact efi-3°EVALUADOR'!J29="X",1,IF('fact efi-3°EVALUADOR'!K29="X","No Aplica","   " )))))</f>
        <v xml:space="preserve">   </v>
      </c>
      <c r="S13" s="335">
        <f>IF(T13=0,0,U13/T14)</f>
        <v>0</v>
      </c>
      <c r="T13" s="334">
        <f>COUNTIF(R13,"&gt;=1")</f>
        <v>0</v>
      </c>
      <c r="U13" s="335">
        <v>20</v>
      </c>
      <c r="V13" s="335">
        <f>IF(T13=1,LOOKUP(R13,C2:D7))*S13/100</f>
        <v>0</v>
      </c>
      <c r="AD13" s="794"/>
      <c r="AE13" s="794"/>
      <c r="AF13" s="341"/>
      <c r="AG13" s="341"/>
      <c r="AH13" s="341"/>
      <c r="AI13" s="341"/>
      <c r="AJ13" s="370">
        <v>65</v>
      </c>
      <c r="AK13" s="789" t="s">
        <v>24</v>
      </c>
      <c r="AL13" s="789"/>
      <c r="AM13" s="789"/>
      <c r="AN13" s="336" t="e">
        <f>AL14*AJ13/100</f>
        <v>#VALUE!</v>
      </c>
      <c r="AO13" s="376" t="str">
        <f>AE12</f>
        <v>Aplique la evaluación</v>
      </c>
      <c r="AP13" s="364" t="e">
        <f>AN13</f>
        <v>#VALUE!</v>
      </c>
      <c r="AR13" s="343">
        <v>13</v>
      </c>
      <c r="AS13" s="344" t="str">
        <f>IF(APOR.DEST.!H38="X",0.23,IF(APOR.DEST.!I38="X",0.153,IF(APOR.DEST.!J38="X",0.076,"   ")))</f>
        <v xml:space="preserve">   </v>
      </c>
    </row>
    <row r="14" spans="1:49" ht="25.5" hidden="1" x14ac:dyDescent="0.2">
      <c r="H14" s="788"/>
      <c r="I14" s="788"/>
      <c r="J14" s="330">
        <f>SUM(J12:J13)</f>
        <v>0</v>
      </c>
      <c r="K14" s="372" t="s">
        <v>4</v>
      </c>
      <c r="L14" s="353" t="str">
        <f>IF(J14&gt;0,SUM(L12:L13),"Verifica la evaluación")</f>
        <v>Verifica la evaluación</v>
      </c>
      <c r="M14" s="788"/>
      <c r="N14" s="788"/>
      <c r="O14" s="330">
        <f>SUM(O12,O13)</f>
        <v>0</v>
      </c>
      <c r="P14" s="372" t="s">
        <v>4</v>
      </c>
      <c r="Q14" s="353" t="str">
        <f>IF(O14&gt;0,SUM(Q12:Q13),"Verifica la evaluación")</f>
        <v>Verifica la evaluación</v>
      </c>
      <c r="T14" s="334">
        <f>SUM(T12:T13)</f>
        <v>0</v>
      </c>
      <c r="U14" s="372" t="s">
        <v>4</v>
      </c>
      <c r="V14" s="366" t="str">
        <f>IF(T14&gt;0,SUM(V12:V13),"Verifica la evaluación")</f>
        <v>Verifica la evaluación</v>
      </c>
      <c r="AF14" s="341"/>
      <c r="AG14" s="341"/>
      <c r="AH14" s="341"/>
      <c r="AI14" s="341"/>
      <c r="AJ14" s="339"/>
      <c r="AK14" s="377"/>
      <c r="AL14" s="378" t="str">
        <f>AE10</f>
        <v>Verifique la suma en la ponderación</v>
      </c>
      <c r="AN14" s="334"/>
      <c r="AO14" s="376"/>
      <c r="AR14" s="788" t="s">
        <v>100</v>
      </c>
      <c r="AS14" s="788"/>
      <c r="AT14" s="379" t="str">
        <f>IF(AE10="Verifique la suma en la ponderación","Verifica el 1° requisito",IF(AE10&gt;70,SUM(AS1:AS13),"Verifica el 1° requisito"))</f>
        <v>Verifica el 1° requisito</v>
      </c>
    </row>
    <row r="15" spans="1:49" ht="12.75" hidden="1" customHeight="1" x14ac:dyDescent="0.2">
      <c r="H15" s="334" t="str">
        <f>IF('fact efi-SUPERIOR'!G32="X",4,IF('fact efi-SUPERIOR'!H32="X",3,IF('fact efi-SUPERIOR'!I32="X",2,IF('fact efi-SUPERIOR'!J32="X",1,IF('fact efi-SUPERIOR'!K32="X","No Aplica","   " )))))</f>
        <v xml:space="preserve">   </v>
      </c>
      <c r="I15" s="335">
        <f>IF(J15=0,0,K17/J18)</f>
        <v>0</v>
      </c>
      <c r="J15" s="334">
        <f>COUNTIF(H15,"&gt;=1")</f>
        <v>0</v>
      </c>
      <c r="L15" s="335">
        <f>IF(J15=1,LOOKUP(H15,C1:D6))*I15/100</f>
        <v>0</v>
      </c>
      <c r="M15" s="334" t="str">
        <f>IF('fact efi-AUTO'!H32="X",4,IF('fact efi-AUTO'!I32="X",3,IF('fact efi-AUTO'!J32="X",2,IF('fact efi-AUTO'!K32="X",1,"   " ))))</f>
        <v xml:space="preserve">   </v>
      </c>
      <c r="N15" s="335">
        <f>IF(O15=0,0,P17/O18)</f>
        <v>0</v>
      </c>
      <c r="O15" s="334">
        <f>COUNTIF(M15,"&gt;=1")</f>
        <v>0</v>
      </c>
      <c r="Q15" s="335">
        <f>IF(O15=1,LOOKUP(M15,C1:D6))*N15/100</f>
        <v>0</v>
      </c>
      <c r="R15" s="334" t="str">
        <f>IF('fact efi-3°EVALUADOR'!G32="X",4,IF('fact efi-3°EVALUADOR'!H32="X",3,IF('fact efi-3°EVALUADOR'!I32="X",2,IF('fact efi-3°EVALUADOR'!J32="X",1,IF('fact efi-3°EVALUADOR'!K32="X","No Aplica","   " )))))</f>
        <v xml:space="preserve">   </v>
      </c>
      <c r="S15" s="335">
        <f>IF(T15=0,0,U17/T18)</f>
        <v>0</v>
      </c>
      <c r="T15" s="334">
        <f>COUNTIF(R15,"&gt;=1")</f>
        <v>0</v>
      </c>
      <c r="V15" s="335">
        <f>IF(T15=1,LOOKUP(R15,C1:D6))*S15/100</f>
        <v>0</v>
      </c>
      <c r="W15" s="334"/>
      <c r="X15" s="334"/>
      <c r="AC15" s="340"/>
      <c r="AD15" s="340"/>
      <c r="AE15" s="340" t="str">
        <f>IF(AC8&gt;0,VLOOKUP(AE13,$E$1:$G$5,3),"")</f>
        <v/>
      </c>
      <c r="AF15" s="341"/>
      <c r="AG15" s="341"/>
      <c r="AH15" s="341"/>
      <c r="AI15" s="341"/>
      <c r="AL15" s="380"/>
      <c r="AN15" s="334"/>
      <c r="AO15" s="376"/>
      <c r="AR15" s="361"/>
      <c r="AS15" s="361" t="s">
        <v>101</v>
      </c>
      <c r="AT15" s="361"/>
    </row>
    <row r="16" spans="1:49" ht="15.75" hidden="1" x14ac:dyDescent="0.2">
      <c r="H16" s="334" t="str">
        <f>IF('fact efi-SUPERIOR'!G33="X",4,IF('fact efi-SUPERIOR'!H33="X",3,IF('fact efi-SUPERIOR'!I33="X",2,IF('fact efi-SUPERIOR'!J33="X",1,IF('fact efi-SUPERIOR'!K33="X","No Aplica","   " )))))</f>
        <v xml:space="preserve">   </v>
      </c>
      <c r="I16" s="335">
        <f>IF(J16=0,0,K17/J18)</f>
        <v>0</v>
      </c>
      <c r="J16" s="334">
        <f>COUNTIF(H16,"&gt;=1")</f>
        <v>0</v>
      </c>
      <c r="K16" s="334"/>
      <c r="L16" s="335">
        <f>IF(J16=1,LOOKUP(H16,C1:D6))*I16/100</f>
        <v>0</v>
      </c>
      <c r="M16" s="334" t="str">
        <f>IF('fact efi-AUTO'!H33="X",4,IF('fact efi-AUTO'!I33="X",3,IF('fact efi-AUTO'!J33="X",2,IF('fact efi-AUTO'!K33="X",1,"   " ))))</f>
        <v xml:space="preserve">   </v>
      </c>
      <c r="N16" s="335">
        <f>IF(O16=0,0,P17/O18)</f>
        <v>0</v>
      </c>
      <c r="O16" s="334">
        <f>COUNTIF(M16,"&gt;=1")</f>
        <v>0</v>
      </c>
      <c r="Q16" s="335">
        <f>IF(O16=1,LOOKUP(M16,C1:D6))*N16/100</f>
        <v>0</v>
      </c>
      <c r="R16" s="334" t="str">
        <f>IF('fact efi-3°EVALUADOR'!G33="X",4,IF('fact efi-3°EVALUADOR'!H33="X",3,IF('fact efi-3°EVALUADOR'!I33="X",2,IF('fact efi-3°EVALUADOR'!J33="X",1,IF('fact efi-3°EVALUADOR'!K33="X","No Aplica","   " )))))</f>
        <v xml:space="preserve">   </v>
      </c>
      <c r="S16" s="335">
        <f>IF(T16=0,0,U17/T18)</f>
        <v>0</v>
      </c>
      <c r="T16" s="334">
        <f>COUNTIF(R16,"&gt;=1")</f>
        <v>0</v>
      </c>
      <c r="V16" s="335">
        <f>IF(T16=1,LOOKUP(R16,C1:D6))*S16/100</f>
        <v>0</v>
      </c>
      <c r="W16" s="381"/>
      <c r="X16" s="381"/>
      <c r="Y16" s="381"/>
      <c r="Z16" s="381"/>
      <c r="AA16" s="381"/>
      <c r="AB16" s="340"/>
      <c r="AC16" s="372" t="s">
        <v>22</v>
      </c>
      <c r="AD16" s="340"/>
      <c r="AE16" s="340"/>
      <c r="AF16" s="341"/>
      <c r="AG16" s="341"/>
      <c r="AH16" s="341"/>
      <c r="AI16" s="341"/>
      <c r="AJ16" s="382">
        <v>3</v>
      </c>
      <c r="AK16" s="791" t="s">
        <v>106</v>
      </c>
      <c r="AL16" s="791"/>
      <c r="AM16" s="791"/>
      <c r="AP16" s="383" t="str">
        <f>AW4</f>
        <v>Verifica el 3° requisito</v>
      </c>
    </row>
    <row r="17" spans="8:49" hidden="1" x14ac:dyDescent="0.2">
      <c r="H17" s="334" t="str">
        <f>IF('fact efi-SUPERIOR'!G34="X",4,IF('fact efi-SUPERIOR'!H34="X",3,IF('fact efi-SUPERIOR'!I34="X",2,IF('fact efi-SUPERIOR'!J34="X",1,IF('fact efi-SUPERIOR'!K34="X","No Aplica","   " )))))</f>
        <v xml:space="preserve">   </v>
      </c>
      <c r="I17" s="335">
        <f>IF(J17=0,0,K17/J18)</f>
        <v>0</v>
      </c>
      <c r="J17" s="334">
        <f>COUNTIF(H17,"&gt;=1")</f>
        <v>0</v>
      </c>
      <c r="K17" s="334">
        <v>20</v>
      </c>
      <c r="L17" s="335">
        <f>IF(J17=1,LOOKUP(H17,C2:D7))*I17/100</f>
        <v>0</v>
      </c>
      <c r="M17" s="334" t="str">
        <f>IF('fact efi-AUTO'!H34="X",4,IF('fact efi-AUTO'!I34="X",3,IF('fact efi-AUTO'!J34="X",2,IF('fact efi-AUTO'!K34="X",1,"   " ))))</f>
        <v xml:space="preserve">   </v>
      </c>
      <c r="N17" s="335">
        <f>IF(O17=0,0,P17/O18)</f>
        <v>0</v>
      </c>
      <c r="O17" s="334">
        <f>COUNTIF(M17,"&gt;=1")</f>
        <v>0</v>
      </c>
      <c r="P17" s="334">
        <v>20</v>
      </c>
      <c r="Q17" s="335">
        <f>IF(O17=1,LOOKUP(M17,C2:D7))*N17/100</f>
        <v>0</v>
      </c>
      <c r="R17" s="334" t="str">
        <f>IF('fact efi-3°EVALUADOR'!G34="X",4,IF('fact efi-3°EVALUADOR'!H34="X",3,IF('fact efi-3°EVALUADOR'!I34="X",2,IF('fact efi-3°EVALUADOR'!J34="X",1,IF('fact efi-3°EVALUADOR'!K34="X","No Aplica","   " )))))</f>
        <v xml:space="preserve">   </v>
      </c>
      <c r="S17" s="335">
        <f>IF(T17=0,0,U17/T18)</f>
        <v>0</v>
      </c>
      <c r="T17" s="334">
        <f>COUNTIF(R17,"&gt;=1")</f>
        <v>0</v>
      </c>
      <c r="U17" s="335">
        <v>20</v>
      </c>
      <c r="V17" s="335">
        <f>IF(T17=1,LOOKUP(R17,C2:D7))*S17/100</f>
        <v>0</v>
      </c>
      <c r="W17" s="381"/>
      <c r="X17" s="381"/>
      <c r="Y17" s="381"/>
      <c r="Z17" s="381"/>
      <c r="AA17" s="381"/>
      <c r="AB17" s="384"/>
      <c r="AE17" s="335"/>
      <c r="AF17" s="341"/>
      <c r="AG17" s="341"/>
      <c r="AH17" s="341"/>
      <c r="AI17" s="341"/>
      <c r="AJ17" s="385"/>
      <c r="AK17" s="789"/>
      <c r="AL17" s="789"/>
      <c r="AM17" s="789"/>
      <c r="AN17" s="336"/>
      <c r="AO17" s="340"/>
      <c r="AP17" s="351"/>
    </row>
    <row r="18" spans="8:49" ht="25.5" hidden="1" x14ac:dyDescent="0.2">
      <c r="H18" s="788"/>
      <c r="I18" s="788"/>
      <c r="J18" s="330">
        <f>SUM(J15:J17)</f>
        <v>0</v>
      </c>
      <c r="K18" s="372" t="s">
        <v>3</v>
      </c>
      <c r="L18" s="353" t="str">
        <f>IF(J18&gt;0,SUM(L15:L17),"Verifica la evaluación")</f>
        <v>Verifica la evaluación</v>
      </c>
      <c r="M18" s="788"/>
      <c r="N18" s="788"/>
      <c r="O18" s="330">
        <f>SUM(O15:O17)</f>
        <v>0</v>
      </c>
      <c r="P18" s="372" t="s">
        <v>34</v>
      </c>
      <c r="Q18" s="353" t="str">
        <f>IF(O18&gt;0,SUM(Q15:Q17),"Verifica la evaluación")</f>
        <v>Verifica la evaluación</v>
      </c>
      <c r="R18" s="788"/>
      <c r="S18" s="788"/>
      <c r="T18" s="330">
        <f>SUM(T15:T17)</f>
        <v>0</v>
      </c>
      <c r="U18" s="372" t="s">
        <v>3</v>
      </c>
      <c r="V18" s="366" t="str">
        <f>IF(T18&gt;0,SUM(V15:V17),"Verifica la evaluación")</f>
        <v>Verifica la evaluación</v>
      </c>
      <c r="W18" s="334"/>
      <c r="X18" s="335"/>
      <c r="Y18" s="334"/>
      <c r="Z18" s="334"/>
      <c r="AA18" s="335"/>
      <c r="AB18" s="384"/>
      <c r="AF18" s="341"/>
      <c r="AG18" s="341"/>
      <c r="AH18" s="341"/>
      <c r="AI18" s="341"/>
      <c r="AJ18" s="342">
        <v>2</v>
      </c>
      <c r="AK18" s="786" t="s">
        <v>110</v>
      </c>
      <c r="AL18" s="786"/>
      <c r="AM18" s="786"/>
      <c r="AO18" s="340"/>
      <c r="AP18" s="383" t="str">
        <f>AT14</f>
        <v>Verifica el 1° requisito</v>
      </c>
    </row>
    <row r="19" spans="8:49" hidden="1" x14ac:dyDescent="0.2">
      <c r="H19" s="330">
        <f>SUM(K2,K6,K10,K13,K17)</f>
        <v>100</v>
      </c>
      <c r="I19" s="336">
        <f>SUM(I1,I4:I6,I8:I10,I12:I13,I15:I17)</f>
        <v>0</v>
      </c>
      <c r="J19" s="334">
        <f>SUM(J3,J7,J11,J14,J18)</f>
        <v>0</v>
      </c>
      <c r="K19" s="386" t="s">
        <v>19</v>
      </c>
      <c r="L19" s="370">
        <f>IF(H19=100,SUM(L18,L3,L7,L11,L14),IF(H19&lt;&gt;100,"Revisa las Ponderaciones",))</f>
        <v>0</v>
      </c>
      <c r="M19" s="330">
        <f>SUM(P2,P6,P10,P13,P17)</f>
        <v>100</v>
      </c>
      <c r="N19" s="336">
        <f>SUM(N1,N4:N6,N8:N10,N12:N13,N15:N17)</f>
        <v>0</v>
      </c>
      <c r="O19" s="334">
        <f>SUM(O3,O7,O11,O14,O18)</f>
        <v>0</v>
      </c>
      <c r="P19" s="386" t="s">
        <v>19</v>
      </c>
      <c r="Q19" s="370">
        <f>IF(M19=100,SUM(Q18,Q3,Q7,Q11,Q14),IF(M19&lt;&gt;100,"Revisa las Ponderaciones"))</f>
        <v>0</v>
      </c>
      <c r="R19" s="364">
        <f>SUM(U2,U6,U10,U13,U17)</f>
        <v>100</v>
      </c>
      <c r="S19" s="336">
        <f>SUM(S1,S4:S6,S8:S10,S12:S13,S15:S17)</f>
        <v>0</v>
      </c>
      <c r="T19" s="334">
        <f>SUM(T3,T7,T14,T18,T11)</f>
        <v>0</v>
      </c>
      <c r="U19" s="386" t="s">
        <v>19</v>
      </c>
      <c r="V19" s="370">
        <f>IF(R19=100,SUM(V18,V3,V7,V11,V14),IF(R19&lt;&gt;100,"Revisa las Ponderaciones"))</f>
        <v>0</v>
      </c>
      <c r="Y19" s="330"/>
      <c r="AA19" s="364"/>
      <c r="AB19" s="384"/>
      <c r="AC19" s="340"/>
      <c r="AE19" s="334"/>
      <c r="AF19" s="341"/>
      <c r="AG19" s="341"/>
      <c r="AH19" s="341"/>
      <c r="AI19" s="341"/>
      <c r="AL19" s="338"/>
    </row>
    <row r="20" spans="8:49" ht="25.5" hidden="1" x14ac:dyDescent="0.2">
      <c r="H20" s="330" t="s">
        <v>111</v>
      </c>
      <c r="K20" s="338" t="s">
        <v>6</v>
      </c>
      <c r="L20" s="338" t="str">
        <f>VLOOKUP(L19,E1:G5,3)</f>
        <v>Aplica la Evaluación</v>
      </c>
      <c r="M20" s="330" t="s">
        <v>111</v>
      </c>
      <c r="N20" s="335"/>
      <c r="O20" s="334"/>
      <c r="P20" s="338" t="s">
        <v>6</v>
      </c>
      <c r="Q20" s="340" t="str">
        <f>VLOOKUP(Q19,E1:G5,3)</f>
        <v>Aplica la Evaluación</v>
      </c>
      <c r="R20" s="330" t="s">
        <v>111</v>
      </c>
      <c r="S20" s="336"/>
      <c r="U20" s="343" t="s">
        <v>6</v>
      </c>
      <c r="V20" s="340" t="str">
        <f>VLOOKUP(V19,E1:G5,3)</f>
        <v>Aplica la Evaluación</v>
      </c>
      <c r="X20" s="330"/>
      <c r="Y20" s="330"/>
      <c r="Z20" s="330"/>
      <c r="AA20" s="330"/>
      <c r="AF20" s="341"/>
      <c r="AG20" s="341"/>
      <c r="AH20" s="341"/>
      <c r="AI20" s="341"/>
      <c r="AJ20" s="364">
        <f>SUM(AJ2,AJ13,AJ16,AJ18)</f>
        <v>100</v>
      </c>
      <c r="AK20" s="789" t="s">
        <v>107</v>
      </c>
      <c r="AL20" s="789"/>
      <c r="AM20" s="789"/>
      <c r="AN20" s="789"/>
      <c r="AO20" s="790" t="e">
        <f>IF(AJ20=100,VLOOKUP(AP20,E1:G5,3),"REVISA LAS MODALIDADES DE VALORACIÓN")</f>
        <v>#VALUE!</v>
      </c>
      <c r="AP20" s="364" t="e">
        <f>SUM(AP1,AP13,AP17)</f>
        <v>#VALUE!</v>
      </c>
      <c r="AS20" s="343" t="b">
        <f>ISBLANK(ACT.EXT.!H21)</f>
        <v>1</v>
      </c>
      <c r="AT20" s="343" t="b">
        <f>ISBLANK(ACT.EXT.!I21)</f>
        <v>1</v>
      </c>
      <c r="AU20" s="343" t="b">
        <f>ISBLANK(ACT.EXT.!J21)</f>
        <v>1</v>
      </c>
      <c r="AV20" s="343" t="b">
        <f>NOT(OR(   AND(NOT(AS20),NOT(AT20)), AND(NOT(AU20),NOT( AND(AS20,AT20) ) ) ))</f>
        <v>1</v>
      </c>
      <c r="AW20" s="343" t="s">
        <v>160</v>
      </c>
    </row>
    <row r="21" spans="8:49" hidden="1" x14ac:dyDescent="0.2">
      <c r="K21" s="338"/>
      <c r="L21" s="338"/>
      <c r="O21" s="330"/>
      <c r="P21" s="338"/>
      <c r="Q21" s="340"/>
      <c r="U21" s="343"/>
      <c r="V21" s="340"/>
      <c r="X21" s="334"/>
      <c r="AB21" s="384"/>
      <c r="AF21" s="341"/>
      <c r="AG21" s="341"/>
      <c r="AH21" s="341"/>
      <c r="AI21" s="341"/>
      <c r="AO21" s="790"/>
      <c r="AS21" s="343" t="b">
        <f>ISBLANK(ACT.EXT.!H22)</f>
        <v>1</v>
      </c>
      <c r="AT21" s="343" t="b">
        <f>ISBLANK(ACT.EXT.!I22)</f>
        <v>1</v>
      </c>
      <c r="AU21" s="343" t="b">
        <f>ISBLANK(ACT.EXT.!J22)</f>
        <v>1</v>
      </c>
      <c r="AV21" s="343" t="b">
        <f>NOT(OR(   AND(NOT(AS21),NOT(AT21)), AND(NOT(AU21),NOT( AND(AS21,AT21) ) ) ))</f>
        <v>1</v>
      </c>
      <c r="AW21" s="343" t="s">
        <v>161</v>
      </c>
    </row>
    <row r="22" spans="8:49" hidden="1" x14ac:dyDescent="0.2">
      <c r="H22" s="787" t="s">
        <v>20</v>
      </c>
      <c r="I22" s="787"/>
      <c r="J22" s="787"/>
      <c r="K22" s="787"/>
      <c r="L22" s="787"/>
      <c r="M22" s="787" t="s">
        <v>23</v>
      </c>
      <c r="N22" s="787"/>
      <c r="O22" s="787"/>
      <c r="P22" s="787"/>
      <c r="Q22" s="787"/>
      <c r="R22" s="787" t="s">
        <v>250</v>
      </c>
      <c r="S22" s="787"/>
      <c r="T22" s="787"/>
      <c r="U22" s="787"/>
      <c r="V22" s="787"/>
      <c r="W22" s="387"/>
      <c r="X22" s="333"/>
      <c r="Y22" s="347"/>
      <c r="Z22" s="346"/>
      <c r="AA22" s="346"/>
      <c r="AF22" s="341"/>
      <c r="AG22" s="341"/>
      <c r="AH22" s="341"/>
      <c r="AI22" s="341"/>
      <c r="AS22" s="343" t="b">
        <f>ISBLANK(ACT.EXT.!H23)</f>
        <v>1</v>
      </c>
      <c r="AT22" s="343" t="b">
        <f>ISBLANK(ACT.EXT.!I23)</f>
        <v>1</v>
      </c>
      <c r="AU22" s="343" t="b">
        <f>ISBLANK(ACT.EXT.!J23)</f>
        <v>1</v>
      </c>
      <c r="AV22" s="343" t="b">
        <f>NOT(OR(   AND(NOT(AS22),NOT(AT22)), AND(NOT(AU22),NOT( AND(AS22,AT22) ) ) ))</f>
        <v>1</v>
      </c>
      <c r="AW22" s="343" t="s">
        <v>162</v>
      </c>
    </row>
    <row r="23" spans="8:49" hidden="1" x14ac:dyDescent="0.2">
      <c r="H23" s="787"/>
      <c r="I23" s="787"/>
      <c r="J23" s="787"/>
      <c r="K23" s="787"/>
      <c r="L23" s="787"/>
      <c r="M23" s="787"/>
      <c r="N23" s="787"/>
      <c r="O23" s="787"/>
      <c r="P23" s="787"/>
      <c r="Q23" s="787"/>
      <c r="R23" s="787"/>
      <c r="S23" s="787"/>
      <c r="T23" s="787"/>
      <c r="U23" s="787"/>
      <c r="V23" s="787"/>
      <c r="W23" s="387"/>
      <c r="X23" s="333"/>
      <c r="Y23" s="347"/>
      <c r="Z23" s="350"/>
      <c r="AA23" s="351"/>
      <c r="AF23" s="341"/>
      <c r="AG23" s="341"/>
      <c r="AH23" s="341"/>
      <c r="AI23" s="341"/>
      <c r="AK23" s="341"/>
      <c r="AL23" s="341"/>
      <c r="AM23" s="341"/>
      <c r="AN23" s="341"/>
      <c r="AO23" s="341"/>
      <c r="AP23" s="341"/>
    </row>
    <row r="24" spans="8:49" hidden="1" x14ac:dyDescent="0.2">
      <c r="Y24" s="347"/>
      <c r="Z24" s="334"/>
      <c r="AA24" s="335"/>
      <c r="AF24" s="341"/>
      <c r="AG24" s="341"/>
      <c r="AH24" s="341"/>
      <c r="AI24" s="341"/>
      <c r="AK24" s="341"/>
      <c r="AL24" s="341"/>
      <c r="AM24" s="341"/>
      <c r="AN24" s="341"/>
      <c r="AO24" s="341"/>
      <c r="AP24" s="341"/>
    </row>
    <row r="25" spans="8:49" hidden="1" x14ac:dyDescent="0.2">
      <c r="H25" s="388" t="s">
        <v>128</v>
      </c>
      <c r="I25" s="389"/>
      <c r="J25" s="388"/>
      <c r="K25" s="388"/>
      <c r="L25" s="389"/>
      <c r="M25" s="786" t="s">
        <v>128</v>
      </c>
      <c r="N25" s="786"/>
      <c r="O25" s="786"/>
      <c r="P25" s="786"/>
      <c r="Q25" s="786"/>
      <c r="R25" s="388" t="s">
        <v>128</v>
      </c>
      <c r="S25" s="389"/>
      <c r="T25" s="388"/>
      <c r="U25" s="388"/>
      <c r="V25" s="389"/>
      <c r="X25" s="390"/>
      <c r="Y25" s="347"/>
      <c r="Z25" s="334"/>
      <c r="AA25" s="335"/>
      <c r="AF25" s="341"/>
      <c r="AG25" s="341"/>
      <c r="AH25" s="341"/>
      <c r="AI25" s="341"/>
    </row>
    <row r="26" spans="8:49" hidden="1" x14ac:dyDescent="0.2">
      <c r="Y26" s="334"/>
      <c r="Z26" s="330"/>
      <c r="AA26" s="351"/>
      <c r="AF26" s="341"/>
      <c r="AG26" s="341"/>
      <c r="AH26" s="341"/>
      <c r="AI26" s="341"/>
    </row>
    <row r="27" spans="8:49" hidden="1" x14ac:dyDescent="0.2">
      <c r="W27" s="334"/>
      <c r="X27" s="335"/>
      <c r="Y27" s="334"/>
      <c r="AA27" s="335"/>
      <c r="AD27" s="334"/>
      <c r="AF27" s="341"/>
      <c r="AG27" s="341"/>
      <c r="AH27" s="341"/>
      <c r="AI27" s="341"/>
      <c r="AK27" s="335"/>
    </row>
    <row r="28" spans="8:49" hidden="1" x14ac:dyDescent="0.2">
      <c r="H28" s="343"/>
      <c r="I28" s="357"/>
      <c r="J28" s="334"/>
      <c r="L28" s="335"/>
      <c r="M28" s="343"/>
      <c r="N28" s="391"/>
      <c r="P28" s="372"/>
      <c r="R28" s="338"/>
      <c r="S28" s="376"/>
      <c r="U28" s="357"/>
      <c r="V28" s="343"/>
      <c r="W28" s="334"/>
      <c r="X28" s="335"/>
      <c r="Y28" s="334"/>
      <c r="AA28" s="335"/>
      <c r="AF28" s="341"/>
      <c r="AG28" s="341"/>
      <c r="AH28" s="341"/>
      <c r="AI28" s="341"/>
      <c r="AJ28" s="338"/>
      <c r="AK28" s="336"/>
      <c r="AS28" s="345" t="b">
        <f>ISBLANK(APOR.DEST.!H26)</f>
        <v>1</v>
      </c>
      <c r="AT28" s="345" t="b">
        <f>ISBLANK(APOR.DEST.!I26)</f>
        <v>1</v>
      </c>
      <c r="AU28" s="345" t="b">
        <f>ISBLANK(APOR.DEST.!J26)</f>
        <v>1</v>
      </c>
      <c r="AV28" s="345" t="b">
        <f>NOT(OR(   AND(NOT(AS28),NOT(AT28)), AND(NOT(AU28),NOT( AND(AS28,AT28) ) ) ))</f>
        <v>1</v>
      </c>
      <c r="AW28" s="345" t="s">
        <v>179</v>
      </c>
    </row>
    <row r="29" spans="8:49" hidden="1" x14ac:dyDescent="0.2">
      <c r="H29" s="343"/>
      <c r="I29" s="357"/>
      <c r="J29" s="334"/>
      <c r="L29" s="335"/>
      <c r="M29" s="343"/>
      <c r="N29" s="391"/>
      <c r="R29" s="338"/>
      <c r="S29" s="376"/>
      <c r="U29" s="357"/>
      <c r="V29" s="343"/>
      <c r="W29" s="334"/>
      <c r="X29" s="335"/>
      <c r="Y29" s="334"/>
      <c r="AA29" s="335"/>
      <c r="AE29" s="334"/>
      <c r="AF29" s="341"/>
      <c r="AG29" s="341"/>
      <c r="AH29" s="341"/>
      <c r="AI29" s="341"/>
      <c r="AJ29" s="334"/>
      <c r="AK29" s="330"/>
      <c r="AL29" s="330"/>
      <c r="AM29" s="365"/>
      <c r="AN29" s="365"/>
      <c r="AO29" s="365"/>
      <c r="AS29" s="345" t="b">
        <f>ISBLANK(APOR.DEST.!H27)</f>
        <v>1</v>
      </c>
      <c r="AT29" s="345" t="b">
        <f>ISBLANK(APOR.DEST.!I27)</f>
        <v>1</v>
      </c>
      <c r="AU29" s="345" t="b">
        <f>ISBLANK(APOR.DEST.!J27)</f>
        <v>1</v>
      </c>
      <c r="AV29" s="345" t="b">
        <f t="shared" ref="AV29:AV40" si="2">NOT(OR(   AND(NOT(AS29),NOT(AT29)), AND(NOT(AU29),NOT( AND(AS29,AT29) ) ) ))</f>
        <v>1</v>
      </c>
      <c r="AW29" s="345" t="s">
        <v>180</v>
      </c>
    </row>
    <row r="30" spans="8:49" ht="12.75" hidden="1" customHeight="1" x14ac:dyDescent="0.2">
      <c r="H30" s="343"/>
      <c r="I30" s="357"/>
      <c r="J30" s="334"/>
      <c r="K30" s="335"/>
      <c r="L30" s="335"/>
      <c r="M30" s="343"/>
      <c r="N30" s="391"/>
      <c r="R30" s="338"/>
      <c r="S30" s="376"/>
      <c r="U30" s="357"/>
      <c r="V30" s="343"/>
      <c r="W30" s="392"/>
      <c r="X30" s="392"/>
      <c r="Y30" s="392"/>
      <c r="Z30" s="392"/>
      <c r="AA30" s="392"/>
      <c r="AE30" s="335"/>
      <c r="AF30" s="341"/>
      <c r="AG30" s="341"/>
      <c r="AH30" s="341"/>
      <c r="AI30" s="341"/>
      <c r="AK30" s="351"/>
      <c r="AL30" s="351"/>
      <c r="AM30" s="334"/>
      <c r="AN30" s="334"/>
      <c r="AO30" s="334"/>
      <c r="AS30" s="345" t="b">
        <f>ISBLANK(APOR.DEST.!H28)</f>
        <v>1</v>
      </c>
      <c r="AT30" s="345" t="b">
        <f>ISBLANK(APOR.DEST.!I28)</f>
        <v>1</v>
      </c>
      <c r="AU30" s="345" t="b">
        <f>ISBLANK(APOR.DEST.!J28)</f>
        <v>1</v>
      </c>
      <c r="AV30" s="345" t="b">
        <f t="shared" si="2"/>
        <v>1</v>
      </c>
      <c r="AW30" s="345" t="s">
        <v>181</v>
      </c>
    </row>
    <row r="31" spans="8:49" ht="12.75" hidden="1" customHeight="1" x14ac:dyDescent="0.2">
      <c r="H31" s="343"/>
      <c r="I31" s="357"/>
      <c r="J31" s="330"/>
      <c r="K31" s="372"/>
      <c r="L31" s="351"/>
      <c r="M31" s="343"/>
      <c r="N31" s="391"/>
      <c r="R31" s="338"/>
      <c r="S31" s="376"/>
      <c r="U31" s="357"/>
      <c r="V31" s="343"/>
      <c r="W31" s="392"/>
      <c r="X31" s="392"/>
      <c r="Y31" s="392"/>
      <c r="Z31" s="392"/>
      <c r="AA31" s="392"/>
      <c r="AE31" s="335"/>
      <c r="AF31" s="341"/>
      <c r="AG31" s="341"/>
      <c r="AH31" s="341"/>
      <c r="AI31" s="341"/>
      <c r="AK31" s="330"/>
      <c r="AL31" s="351"/>
      <c r="AM31" s="351"/>
      <c r="AN31" s="334"/>
      <c r="AO31" s="334"/>
      <c r="AQ31" s="334"/>
      <c r="AS31" s="345" t="b">
        <f>ISBLANK(APOR.DEST.!H29)</f>
        <v>1</v>
      </c>
      <c r="AT31" s="345" t="b">
        <f>ISBLANK(APOR.DEST.!I29)</f>
        <v>1</v>
      </c>
      <c r="AU31" s="345" t="b">
        <f>ISBLANK(APOR.DEST.!J29)</f>
        <v>1</v>
      </c>
      <c r="AV31" s="345" t="b">
        <f t="shared" si="2"/>
        <v>1</v>
      </c>
      <c r="AW31" s="345" t="s">
        <v>182</v>
      </c>
    </row>
    <row r="32" spans="8:49" hidden="1" x14ac:dyDescent="0.2">
      <c r="H32" s="343"/>
      <c r="I32" s="357"/>
      <c r="J32" s="334"/>
      <c r="K32" s="346"/>
      <c r="L32" s="335"/>
      <c r="M32" s="343"/>
      <c r="N32" s="391"/>
      <c r="R32" s="338"/>
      <c r="S32" s="376"/>
      <c r="U32" s="357"/>
      <c r="V32" s="343"/>
      <c r="W32" s="334"/>
      <c r="X32" s="334"/>
      <c r="Y32" s="390"/>
      <c r="Z32" s="390"/>
      <c r="AA32" s="335"/>
      <c r="AE32" s="335"/>
      <c r="AF32" s="341"/>
      <c r="AG32" s="341"/>
      <c r="AH32" s="341"/>
      <c r="AI32" s="341"/>
      <c r="AK32" s="330"/>
      <c r="AL32" s="351"/>
      <c r="AM32" s="330"/>
      <c r="AN32" s="334"/>
      <c r="AO32" s="334"/>
      <c r="AQ32" s="334"/>
      <c r="AS32" s="345" t="b">
        <f>ISBLANK(APOR.DEST.!H30)</f>
        <v>1</v>
      </c>
      <c r="AT32" s="345" t="b">
        <f>ISBLANK(APOR.DEST.!I30)</f>
        <v>1</v>
      </c>
      <c r="AU32" s="345" t="b">
        <f>ISBLANK(APOR.DEST.!J30)</f>
        <v>1</v>
      </c>
      <c r="AV32" s="345" t="b">
        <f t="shared" si="2"/>
        <v>1</v>
      </c>
      <c r="AW32" s="345" t="s">
        <v>183</v>
      </c>
    </row>
    <row r="33" spans="8:49" ht="15" hidden="1" x14ac:dyDescent="0.2">
      <c r="H33" s="343"/>
      <c r="I33" s="391"/>
      <c r="J33" s="334"/>
      <c r="K33" s="393"/>
      <c r="L33" s="335"/>
      <c r="M33" s="343"/>
      <c r="N33" s="343"/>
      <c r="R33" s="338"/>
      <c r="S33" s="338"/>
      <c r="W33" s="334"/>
      <c r="X33" s="335"/>
      <c r="Z33" s="390"/>
      <c r="AA33" s="335"/>
      <c r="AB33" s="394"/>
      <c r="AC33" s="394"/>
      <c r="AD33" s="345" t="s">
        <v>119</v>
      </c>
      <c r="AF33" s="341"/>
      <c r="AG33" s="341"/>
      <c r="AH33" s="341"/>
      <c r="AI33" s="341"/>
      <c r="AK33" s="351"/>
      <c r="AL33" s="351"/>
      <c r="AM33" s="351"/>
      <c r="AN33" s="334"/>
      <c r="AO33" s="365"/>
      <c r="AQ33" s="334"/>
      <c r="AS33" s="345" t="b">
        <f>ISBLANK(APOR.DEST.!H31)</f>
        <v>1</v>
      </c>
      <c r="AT33" s="345" t="b">
        <f>ISBLANK(APOR.DEST.!I31)</f>
        <v>1</v>
      </c>
      <c r="AU33" s="345" t="b">
        <f>ISBLANK(APOR.DEST.!J31)</f>
        <v>1</v>
      </c>
      <c r="AV33" s="345" t="b">
        <f t="shared" si="2"/>
        <v>1</v>
      </c>
      <c r="AW33" s="345" t="s">
        <v>184</v>
      </c>
    </row>
    <row r="34" spans="8:49" hidden="1" x14ac:dyDescent="0.2">
      <c r="R34" s="334"/>
      <c r="W34" s="335"/>
      <c r="X34" s="334"/>
      <c r="Y34" s="390"/>
      <c r="AA34" s="334"/>
      <c r="AC34" s="343"/>
      <c r="AD34" s="345" t="s">
        <v>120</v>
      </c>
      <c r="AF34" s="341"/>
      <c r="AG34" s="341"/>
      <c r="AH34" s="341"/>
      <c r="AI34" s="341"/>
      <c r="AJ34" s="395"/>
      <c r="AK34" s="330"/>
      <c r="AM34" s="365"/>
      <c r="AN34" s="365"/>
      <c r="AO34" s="365"/>
      <c r="AQ34" s="334"/>
      <c r="AS34" s="345" t="b">
        <f>ISBLANK(APOR.DEST.!H32)</f>
        <v>1</v>
      </c>
      <c r="AT34" s="345" t="b">
        <f>ISBLANK(APOR.DEST.!I32)</f>
        <v>1</v>
      </c>
      <c r="AU34" s="345" t="b">
        <f>ISBLANK(APOR.DEST.!J32)</f>
        <v>1</v>
      </c>
      <c r="AV34" s="345" t="b">
        <f t="shared" si="2"/>
        <v>1</v>
      </c>
      <c r="AW34" s="345" t="s">
        <v>185</v>
      </c>
    </row>
    <row r="35" spans="8:49" hidden="1" x14ac:dyDescent="0.2">
      <c r="R35" s="334"/>
      <c r="W35" s="334"/>
      <c r="X35" s="334"/>
      <c r="Y35" s="390"/>
      <c r="Z35" s="334"/>
      <c r="AA35" s="334"/>
      <c r="AC35" s="343"/>
      <c r="AD35" s="345" t="s">
        <v>147</v>
      </c>
      <c r="AF35" s="341"/>
      <c r="AG35" s="341"/>
      <c r="AH35" s="341"/>
      <c r="AI35" s="341"/>
      <c r="AJ35" s="395"/>
      <c r="AK35" s="335"/>
      <c r="AM35" s="365"/>
      <c r="AN35" s="365"/>
      <c r="AO35" s="365"/>
      <c r="AQ35" s="334"/>
      <c r="AS35" s="345" t="b">
        <f>ISBLANK(APOR.DEST.!H33)</f>
        <v>1</v>
      </c>
      <c r="AT35" s="345" t="b">
        <f>ISBLANK(APOR.DEST.!I33)</f>
        <v>1</v>
      </c>
      <c r="AU35" s="345" t="b">
        <f>ISBLANK(APOR.DEST.!J33)</f>
        <v>1</v>
      </c>
      <c r="AV35" s="345" t="b">
        <f t="shared" si="2"/>
        <v>1</v>
      </c>
      <c r="AW35" s="345" t="s">
        <v>186</v>
      </c>
    </row>
    <row r="36" spans="8:49" hidden="1" x14ac:dyDescent="0.2">
      <c r="R36" s="334"/>
      <c r="W36" s="334"/>
      <c r="X36" s="334"/>
      <c r="Z36" s="390"/>
      <c r="AA36" s="334"/>
      <c r="AB36" s="390"/>
      <c r="AD36" s="345" t="s">
        <v>118</v>
      </c>
      <c r="AF36" s="341"/>
      <c r="AG36" s="341"/>
      <c r="AH36" s="341"/>
      <c r="AI36" s="341"/>
      <c r="AJ36" s="365"/>
      <c r="AK36" s="335"/>
      <c r="AM36" s="365"/>
      <c r="AN36" s="365"/>
      <c r="AO36" s="365"/>
      <c r="AS36" s="345" t="b">
        <f>ISBLANK(APOR.DEST.!H34)</f>
        <v>1</v>
      </c>
      <c r="AT36" s="345" t="b">
        <f>ISBLANK(APOR.DEST.!I34)</f>
        <v>1</v>
      </c>
      <c r="AU36" s="345" t="b">
        <f>ISBLANK(APOR.DEST.!J34)</f>
        <v>1</v>
      </c>
      <c r="AV36" s="345" t="b">
        <f t="shared" si="2"/>
        <v>1</v>
      </c>
      <c r="AW36" s="345" t="s">
        <v>187</v>
      </c>
    </row>
    <row r="37" spans="8:49" hidden="1" x14ac:dyDescent="0.2">
      <c r="R37" s="334"/>
      <c r="W37" s="334"/>
      <c r="X37" s="334"/>
      <c r="Y37" s="390"/>
      <c r="Z37" s="390"/>
      <c r="AA37" s="334"/>
      <c r="AD37" s="396" t="s">
        <v>126</v>
      </c>
      <c r="AF37" s="341"/>
      <c r="AG37" s="341"/>
      <c r="AH37" s="341"/>
      <c r="AI37" s="341"/>
      <c r="AK37" s="335"/>
      <c r="AL37" s="334"/>
      <c r="AM37" s="330"/>
      <c r="AN37" s="365"/>
      <c r="AO37" s="365"/>
      <c r="AS37" s="345" t="b">
        <f>ISBLANK(APOR.DEST.!H35)</f>
        <v>1</v>
      </c>
      <c r="AT37" s="345" t="b">
        <f>ISBLANK(APOR.DEST.!I35)</f>
        <v>1</v>
      </c>
      <c r="AU37" s="345" t="b">
        <f>ISBLANK(APOR.DEST.!J35)</f>
        <v>1</v>
      </c>
      <c r="AV37" s="345" t="b">
        <f t="shared" si="2"/>
        <v>1</v>
      </c>
      <c r="AW37" s="345" t="s">
        <v>188</v>
      </c>
    </row>
    <row r="38" spans="8:49" hidden="1" x14ac:dyDescent="0.2">
      <c r="R38" s="334"/>
      <c r="W38" s="334"/>
      <c r="X38" s="335"/>
      <c r="Y38" s="390"/>
      <c r="Z38" s="390"/>
      <c r="AA38" s="334"/>
      <c r="AB38" s="357"/>
      <c r="AC38" s="336"/>
      <c r="AD38" s="396" t="s">
        <v>127</v>
      </c>
      <c r="AF38" s="341"/>
      <c r="AG38" s="341"/>
      <c r="AH38" s="341"/>
      <c r="AI38" s="341"/>
      <c r="AJ38" s="365"/>
      <c r="AK38" s="330"/>
      <c r="AL38" s="334"/>
      <c r="AM38" s="330"/>
      <c r="AN38" s="365"/>
      <c r="AO38" s="365"/>
      <c r="AS38" s="345" t="b">
        <f>ISBLANK(APOR.DEST.!H36)</f>
        <v>1</v>
      </c>
      <c r="AT38" s="345" t="b">
        <f>ISBLANK(APOR.DEST.!I36)</f>
        <v>1</v>
      </c>
      <c r="AU38" s="345" t="b">
        <f>ISBLANK(APOR.DEST.!J36)</f>
        <v>1</v>
      </c>
      <c r="AV38" s="345" t="b">
        <f t="shared" si="2"/>
        <v>1</v>
      </c>
      <c r="AW38" s="345" t="s">
        <v>189</v>
      </c>
    </row>
    <row r="39" spans="8:49" hidden="1" x14ac:dyDescent="0.2">
      <c r="R39" s="334"/>
      <c r="W39" s="334"/>
      <c r="X39" s="334"/>
      <c r="Y39" s="390"/>
      <c r="Z39" s="390"/>
      <c r="AA39" s="334"/>
      <c r="AB39" s="336"/>
      <c r="AC39" s="336"/>
      <c r="AD39" s="345" t="s">
        <v>121</v>
      </c>
      <c r="AE39" s="397"/>
      <c r="AF39" s="341"/>
      <c r="AG39" s="341"/>
      <c r="AH39" s="341"/>
      <c r="AI39" s="341"/>
      <c r="AL39" s="330"/>
      <c r="AM39" s="330"/>
      <c r="AN39" s="365"/>
      <c r="AO39" s="365"/>
      <c r="AS39" s="345" t="b">
        <f>ISBLANK(APOR.DEST.!H37)</f>
        <v>1</v>
      </c>
      <c r="AT39" s="345" t="b">
        <f>ISBLANK(APOR.DEST.!I37)</f>
        <v>1</v>
      </c>
      <c r="AU39" s="345" t="b">
        <f>ISBLANK(APOR.DEST.!J37)</f>
        <v>1</v>
      </c>
      <c r="AV39" s="345" t="b">
        <f t="shared" si="2"/>
        <v>1</v>
      </c>
      <c r="AW39" s="345" t="s">
        <v>190</v>
      </c>
    </row>
    <row r="40" spans="8:49" hidden="1" x14ac:dyDescent="0.2">
      <c r="R40" s="334"/>
      <c r="V40" s="345" t="b">
        <f>ISBLANK('vcai-DESARROLLO'!H17)</f>
        <v>1</v>
      </c>
      <c r="W40" s="345" t="b">
        <f>ISBLANK('vcai-DESARROLLO'!I17)</f>
        <v>1</v>
      </c>
      <c r="X40" s="345" t="b">
        <f>ISBLANK('vcai-DESARROLLO'!J17)</f>
        <v>1</v>
      </c>
      <c r="Y40" s="345" t="b">
        <f>ISBLANK('vcai-DESARROLLO'!K17)</f>
        <v>1</v>
      </c>
      <c r="Z40" s="394" t="b">
        <f>OR(AND(AND(V40,W40),NOT(AND(NOT(X40),NOT(Y40)))),AND(AND(X40,Y40),NOT(AND(NOT(V40),NOT(W40)))))</f>
        <v>1</v>
      </c>
      <c r="AA40" s="345" t="s">
        <v>175</v>
      </c>
      <c r="AB40" s="336"/>
      <c r="AC40" s="336"/>
      <c r="AD40" s="336"/>
      <c r="AJ40" s="365"/>
      <c r="AK40" s="330"/>
      <c r="AL40" s="334"/>
      <c r="AM40" s="330"/>
      <c r="AN40" s="365"/>
      <c r="AO40" s="365"/>
      <c r="AS40" s="345" t="b">
        <f>ISBLANK(APOR.DEST.!H38)</f>
        <v>1</v>
      </c>
      <c r="AT40" s="345" t="b">
        <f>ISBLANK(APOR.DEST.!I38)</f>
        <v>1</v>
      </c>
      <c r="AU40" s="345" t="b">
        <f>ISBLANK(APOR.DEST.!J38)</f>
        <v>1</v>
      </c>
      <c r="AV40" s="345" t="b">
        <f t="shared" si="2"/>
        <v>1</v>
      </c>
      <c r="AW40" s="345" t="s">
        <v>191</v>
      </c>
    </row>
    <row r="41" spans="8:49" hidden="1" x14ac:dyDescent="0.2">
      <c r="H41" s="345" t="b">
        <f>ISBLANK('fact efi-SUPERIOR'!G15)</f>
        <v>1</v>
      </c>
      <c r="I41" s="345" t="b">
        <f>ISBLANK('fact efi-SUPERIOR'!H15)</f>
        <v>1</v>
      </c>
      <c r="J41" s="345" t="b">
        <f>ISBLANK('fact efi-SUPERIOR'!I15)</f>
        <v>1</v>
      </c>
      <c r="K41" s="345" t="b">
        <f>ISBLANK('fact efi-SUPERIOR'!J15)</f>
        <v>1</v>
      </c>
      <c r="L41" s="345" t="b">
        <f>ISBLANK('fact efi-SUPERIOR'!K15)</f>
        <v>1</v>
      </c>
      <c r="M41" s="345" t="b">
        <f t="shared" ref="M41:M52" si="3">OR(AND(NOT(H41),I41,J41,K41,L41),AND(AND(H41,K41,L41),NOT(AND(NOT(I41),NOT(J41)))),AND(AND(H41,I41,J41),NOT(AND(NOT(K41),NOT(L41)))))</f>
        <v>1</v>
      </c>
      <c r="N41" s="345" t="s">
        <v>163</v>
      </c>
      <c r="R41" s="334"/>
      <c r="V41" s="345" t="b">
        <f>ISBLANK('vcai-DESARROLLO'!H20)</f>
        <v>1</v>
      </c>
      <c r="W41" s="345" t="b">
        <f>ISBLANK('vcai-DESARROLLO'!I20)</f>
        <v>1</v>
      </c>
      <c r="X41" s="345" t="b">
        <f>ISBLANK('vcai-DESARROLLO'!J20)</f>
        <v>1</v>
      </c>
      <c r="Y41" s="345" t="b">
        <f>ISBLANK('vcai-DESARROLLO'!K20)</f>
        <v>1</v>
      </c>
      <c r="Z41" s="394" t="b">
        <f>OR(AND(AND(V41,W41),NOT(AND(NOT(X41),NOT(Y41)))),AND(AND(X41,Y41),NOT(AND(NOT(V41),NOT(W41)))))</f>
        <v>1</v>
      </c>
      <c r="AA41" s="345" t="s">
        <v>176</v>
      </c>
      <c r="AB41" s="357"/>
      <c r="AC41" s="336"/>
      <c r="AD41" s="336"/>
      <c r="AL41" s="330"/>
      <c r="AM41" s="330"/>
    </row>
    <row r="42" spans="8:49" hidden="1" x14ac:dyDescent="0.2">
      <c r="H42" s="345" t="b">
        <f>ISBLANK('fact efi-SUPERIOR'!G18)</f>
        <v>1</v>
      </c>
      <c r="I42" s="345" t="b">
        <f>ISBLANK('fact efi-SUPERIOR'!H18)</f>
        <v>1</v>
      </c>
      <c r="J42" s="345" t="b">
        <f>ISBLANK('fact efi-SUPERIOR'!I18)</f>
        <v>1</v>
      </c>
      <c r="K42" s="345" t="b">
        <f>ISBLANK('fact efi-SUPERIOR'!J18)</f>
        <v>1</v>
      </c>
      <c r="L42" s="345" t="b">
        <f>ISBLANK('fact efi-SUPERIOR'!K18)</f>
        <v>1</v>
      </c>
      <c r="M42" s="345" t="b">
        <f t="shared" si="3"/>
        <v>1</v>
      </c>
      <c r="N42" s="345" t="s">
        <v>164</v>
      </c>
      <c r="R42" s="334"/>
      <c r="V42" s="345" t="b">
        <f>ISBLANK('vcai-DESARROLLO'!H23)</f>
        <v>1</v>
      </c>
      <c r="W42" s="345" t="b">
        <f>ISBLANK('vcai-DESARROLLO'!I23)</f>
        <v>1</v>
      </c>
      <c r="X42" s="345" t="b">
        <f>ISBLANK('vcai-DESARROLLO'!J23)</f>
        <v>1</v>
      </c>
      <c r="Y42" s="345" t="b">
        <f>ISBLANK('vcai-DESARROLLO'!K23)</f>
        <v>1</v>
      </c>
      <c r="Z42" s="394" t="b">
        <f>OR(AND(AND(V42,W42),NOT(AND(NOT(X42),NOT(Y42)))),AND(AND(X42,Y42),NOT(AND(NOT(V42),NOT(W42)))))</f>
        <v>1</v>
      </c>
      <c r="AA42" s="345" t="s">
        <v>177</v>
      </c>
      <c r="AB42" s="336"/>
      <c r="AC42" s="336"/>
      <c r="AD42" s="336"/>
      <c r="AL42" s="334"/>
      <c r="AM42" s="330"/>
    </row>
    <row r="43" spans="8:49" hidden="1" x14ac:dyDescent="0.2">
      <c r="H43" s="345" t="b">
        <f>ISBLANK('fact efi-SUPERIOR'!G19)</f>
        <v>1</v>
      </c>
      <c r="I43" s="345" t="b">
        <f>ISBLANK('fact efi-SUPERIOR'!H19)</f>
        <v>1</v>
      </c>
      <c r="J43" s="345" t="b">
        <f>ISBLANK('fact efi-SUPERIOR'!I19)</f>
        <v>1</v>
      </c>
      <c r="K43" s="345" t="b">
        <f>ISBLANK('fact efi-SUPERIOR'!J19)</f>
        <v>1</v>
      </c>
      <c r="L43" s="345" t="b">
        <f>ISBLANK('fact efi-SUPERIOR'!K19)</f>
        <v>1</v>
      </c>
      <c r="M43" s="345" t="b">
        <f t="shared" si="3"/>
        <v>1</v>
      </c>
      <c r="N43" s="345" t="s">
        <v>165</v>
      </c>
      <c r="R43" s="334"/>
      <c r="V43" s="345" t="b">
        <f>ISBLANK('vcai-DESARROLLO'!H26)</f>
        <v>1</v>
      </c>
      <c r="W43" s="345" t="b">
        <f>ISBLANK('vcai-DESARROLLO'!I26)</f>
        <v>1</v>
      </c>
      <c r="X43" s="345" t="b">
        <f>ISBLANK('vcai-DESARROLLO'!J26)</f>
        <v>1</v>
      </c>
      <c r="Y43" s="345" t="b">
        <f>ISBLANK('vcai-DESARROLLO'!K26)</f>
        <v>1</v>
      </c>
      <c r="Z43" s="394" t="b">
        <f>OR(AND(AND(V43,W43),NOT(AND(NOT(X43),NOT(Y43)))),AND(AND(X43,Y43),NOT(AND(NOT(V43),NOT(W43)))))</f>
        <v>1</v>
      </c>
      <c r="AA43" s="345" t="s">
        <v>178</v>
      </c>
      <c r="AB43" s="334"/>
      <c r="AC43" s="334"/>
      <c r="AL43" s="330"/>
      <c r="AM43" s="330"/>
    </row>
    <row r="44" spans="8:49" hidden="1" x14ac:dyDescent="0.2">
      <c r="H44" s="345" t="b">
        <f>ISBLANK('fact efi-SUPERIOR'!G20)</f>
        <v>1</v>
      </c>
      <c r="I44" s="345" t="b">
        <f>ISBLANK('fact efi-SUPERIOR'!H20)</f>
        <v>1</v>
      </c>
      <c r="J44" s="345" t="b">
        <f>ISBLANK('fact efi-SUPERIOR'!I20)</f>
        <v>1</v>
      </c>
      <c r="K44" s="345" t="b">
        <f>ISBLANK('fact efi-SUPERIOR'!J20)</f>
        <v>1</v>
      </c>
      <c r="L44" s="345" t="b">
        <f>ISBLANK('fact efi-SUPERIOR'!K20)</f>
        <v>1</v>
      </c>
      <c r="M44" s="345" t="b">
        <f t="shared" si="3"/>
        <v>1</v>
      </c>
      <c r="N44" s="345" t="s">
        <v>166</v>
      </c>
      <c r="R44" s="334"/>
      <c r="Z44" s="394"/>
      <c r="AL44" s="334"/>
      <c r="AM44" s="330"/>
    </row>
    <row r="45" spans="8:49" hidden="1" x14ac:dyDescent="0.2">
      <c r="H45" s="345" t="b">
        <f>ISBLANK('fact efi-SUPERIOR'!G23)</f>
        <v>1</v>
      </c>
      <c r="I45" s="345" t="b">
        <f>ISBLANK('fact efi-SUPERIOR'!H23)</f>
        <v>1</v>
      </c>
      <c r="J45" s="345" t="b">
        <f>ISBLANK('fact efi-SUPERIOR'!I23)</f>
        <v>1</v>
      </c>
      <c r="K45" s="345" t="b">
        <f>ISBLANK('fact efi-SUPERIOR'!J23)</f>
        <v>1</v>
      </c>
      <c r="L45" s="345" t="b">
        <f>ISBLANK('fact efi-SUPERIOR'!K23)</f>
        <v>1</v>
      </c>
      <c r="M45" s="345" t="b">
        <f t="shared" si="3"/>
        <v>1</v>
      </c>
      <c r="N45" s="345" t="s">
        <v>167</v>
      </c>
      <c r="R45" s="334"/>
      <c r="Z45" s="394"/>
      <c r="AL45" s="330"/>
      <c r="AM45" s="330"/>
    </row>
    <row r="46" spans="8:49" hidden="1" x14ac:dyDescent="0.2">
      <c r="H46" s="345" t="b">
        <f>ISBLANK('fact efi-SUPERIOR'!G24)</f>
        <v>1</v>
      </c>
      <c r="I46" s="345" t="b">
        <f>ISBLANK('fact efi-SUPERIOR'!H24)</f>
        <v>1</v>
      </c>
      <c r="J46" s="345" t="b">
        <f>ISBLANK('fact efi-SUPERIOR'!I24)</f>
        <v>1</v>
      </c>
      <c r="K46" s="345" t="b">
        <f>ISBLANK('fact efi-SUPERIOR'!J24)</f>
        <v>1</v>
      </c>
      <c r="L46" s="345" t="b">
        <f>ISBLANK('fact efi-SUPERIOR'!K24)</f>
        <v>1</v>
      </c>
      <c r="M46" s="345" t="b">
        <f t="shared" si="3"/>
        <v>1</v>
      </c>
      <c r="N46" s="345" t="s">
        <v>168</v>
      </c>
      <c r="AB46" s="345" t="b">
        <f>ISBLANK(MDI!G16)</f>
        <v>1</v>
      </c>
      <c r="AC46" s="345" t="b">
        <f>ISBLANK(MDI!H16)</f>
        <v>1</v>
      </c>
      <c r="AD46" s="345" t="b">
        <f>ISBLANK(MDI!I16)</f>
        <v>1</v>
      </c>
      <c r="AE46" s="345" t="b">
        <f>ISBLANK(MDI!J16)</f>
        <v>1</v>
      </c>
      <c r="AF46" s="345" t="b">
        <f>ISBLANK(MDI!K16)</f>
        <v>1</v>
      </c>
      <c r="AG46" s="345" t="b">
        <f>OR(AND(NOT(AB46),AC46,AD46,AE46,AF46),AND(AND(AB46,AE46,AF46),NOT(AND(NOT(AC46),NOT(AD46)))),AND(AND(AB46,AC46,AD46),NOT(AND(NOT(AE46),NOT(AF46)))))</f>
        <v>1</v>
      </c>
      <c r="AH46" s="345" t="s">
        <v>155</v>
      </c>
      <c r="AL46" s="334"/>
      <c r="AM46" s="330"/>
    </row>
    <row r="47" spans="8:49" hidden="1" x14ac:dyDescent="0.2">
      <c r="H47" s="345" t="b">
        <f>ISBLANK('fact efi-SUPERIOR'!G25)</f>
        <v>1</v>
      </c>
      <c r="I47" s="345" t="b">
        <f>ISBLANK('fact efi-SUPERIOR'!H25)</f>
        <v>1</v>
      </c>
      <c r="J47" s="345" t="b">
        <f>ISBLANK('fact efi-SUPERIOR'!I25)</f>
        <v>1</v>
      </c>
      <c r="K47" s="345" t="b">
        <f>ISBLANK('fact efi-SUPERIOR'!J25)</f>
        <v>1</v>
      </c>
      <c r="L47" s="345" t="b">
        <f>ISBLANK('fact efi-SUPERIOR'!K25)</f>
        <v>1</v>
      </c>
      <c r="M47" s="345" t="b">
        <f t="shared" si="3"/>
        <v>1</v>
      </c>
      <c r="N47" s="345" t="s">
        <v>169</v>
      </c>
      <c r="Z47" s="394"/>
      <c r="AB47" s="345" t="b">
        <f>ISBLANK(MDI!G20)</f>
        <v>1</v>
      </c>
      <c r="AC47" s="345" t="b">
        <f>ISBLANK(MDI!H20)</f>
        <v>1</v>
      </c>
      <c r="AD47" s="345" t="b">
        <f>ISBLANK(MDI!I20)</f>
        <v>1</v>
      </c>
      <c r="AE47" s="345" t="b">
        <f>ISBLANK(MDI!J20)</f>
        <v>1</v>
      </c>
      <c r="AF47" s="345" t="b">
        <f>ISBLANK(MDI!K20)</f>
        <v>1</v>
      </c>
      <c r="AG47" s="345" t="b">
        <f t="shared" ref="AG47:AG48" si="4">OR(AND(NOT(AB47),AC47,AD47,AE47,AF47),AND(AND(AB47,AE47,AF47),NOT(AND(NOT(AC47),NOT(AD47)))),AND(AND(AB47,AC47,AD47),NOT(AND(NOT(AE47),NOT(AF47)))))</f>
        <v>1</v>
      </c>
      <c r="AH47" s="345" t="s">
        <v>156</v>
      </c>
      <c r="AL47" s="330"/>
      <c r="AM47" s="330"/>
    </row>
    <row r="48" spans="8:49" hidden="1" x14ac:dyDescent="0.2">
      <c r="H48" s="345" t="b">
        <f>ISBLANK('fact efi-SUPERIOR'!G28)</f>
        <v>1</v>
      </c>
      <c r="I48" s="345" t="b">
        <f>ISBLANK('fact efi-SUPERIOR'!H28)</f>
        <v>1</v>
      </c>
      <c r="J48" s="345" t="b">
        <f>ISBLANK('fact efi-SUPERIOR'!I28)</f>
        <v>1</v>
      </c>
      <c r="K48" s="345" t="b">
        <f>ISBLANK('fact efi-SUPERIOR'!J28)</f>
        <v>1</v>
      </c>
      <c r="L48" s="345" t="b">
        <f>ISBLANK('fact efi-SUPERIOR'!K28)</f>
        <v>1</v>
      </c>
      <c r="M48" s="345" t="b">
        <f t="shared" si="3"/>
        <v>1</v>
      </c>
      <c r="N48" s="345" t="s">
        <v>170</v>
      </c>
      <c r="Z48" s="394"/>
      <c r="AB48" s="345" t="b">
        <f>ISBLANK(MDI!G24)</f>
        <v>1</v>
      </c>
      <c r="AC48" s="345" t="b">
        <f>ISBLANK(MDI!H24)</f>
        <v>1</v>
      </c>
      <c r="AD48" s="345" t="b">
        <f>ISBLANK(MDI!I24)</f>
        <v>1</v>
      </c>
      <c r="AE48" s="345" t="b">
        <f>ISBLANK(MDI!J24)</f>
        <v>1</v>
      </c>
      <c r="AF48" s="345" t="b">
        <f>ISBLANK(MDI!K24)</f>
        <v>1</v>
      </c>
      <c r="AG48" s="345" t="b">
        <f t="shared" si="4"/>
        <v>1</v>
      </c>
      <c r="AH48" s="345" t="s">
        <v>157</v>
      </c>
      <c r="AL48" s="334"/>
      <c r="AM48" s="330"/>
    </row>
    <row r="49" spans="8:39" hidden="1" x14ac:dyDescent="0.2">
      <c r="H49" s="345" t="b">
        <f>ISBLANK('fact efi-SUPERIOR'!G29)</f>
        <v>1</v>
      </c>
      <c r="I49" s="345" t="b">
        <f>ISBLANK('fact efi-SUPERIOR'!H29)</f>
        <v>1</v>
      </c>
      <c r="J49" s="345" t="b">
        <f>ISBLANK('fact efi-SUPERIOR'!I29)</f>
        <v>1</v>
      </c>
      <c r="K49" s="345" t="b">
        <f>ISBLANK('fact efi-SUPERIOR'!J29)</f>
        <v>1</v>
      </c>
      <c r="L49" s="345" t="b">
        <f>ISBLANK('fact efi-SUPERIOR'!K29)</f>
        <v>1</v>
      </c>
      <c r="M49" s="345" t="b">
        <f t="shared" si="3"/>
        <v>1</v>
      </c>
      <c r="N49" s="345" t="s">
        <v>171</v>
      </c>
      <c r="AB49" s="345" t="b">
        <f>ISBLANK(MDI!G28)</f>
        <v>1</v>
      </c>
      <c r="AC49" s="345" t="b">
        <f>ISBLANK(MDI!H28)</f>
        <v>1</v>
      </c>
      <c r="AD49" s="345" t="b">
        <f>ISBLANK(MDI!I28)</f>
        <v>1</v>
      </c>
      <c r="AE49" s="345" t="b">
        <f>ISBLANK(MDI!J28)</f>
        <v>1</v>
      </c>
      <c r="AF49" s="345" t="b">
        <f>ISBLANK(MDI!K28)</f>
        <v>1</v>
      </c>
      <c r="AG49" s="345" t="b">
        <f>OR(AND(NOT(AB49),AC49,AD49,AE49,AF49),AND(AND(AB49,AE49,AF49),NOT(AND(NOT(AC49),NOT(AD49)))),AND(AND(AB49,AC49,AD49),NOT(AND(NOT(AE49),NOT(AF49)))))</f>
        <v>1</v>
      </c>
      <c r="AH49" s="345" t="s">
        <v>158</v>
      </c>
      <c r="AL49" s="330"/>
      <c r="AM49" s="330"/>
    </row>
    <row r="50" spans="8:39" hidden="1" x14ac:dyDescent="0.2">
      <c r="H50" s="345" t="b">
        <f>ISBLANK('fact efi-SUPERIOR'!G32)</f>
        <v>1</v>
      </c>
      <c r="I50" s="345" t="b">
        <f>ISBLANK('fact efi-SUPERIOR'!H32)</f>
        <v>1</v>
      </c>
      <c r="J50" s="345" t="b">
        <f>ISBLANK('fact efi-SUPERIOR'!I32)</f>
        <v>1</v>
      </c>
      <c r="K50" s="345" t="b">
        <f>ISBLANK('fact efi-SUPERIOR'!J32)</f>
        <v>1</v>
      </c>
      <c r="L50" s="345" t="b">
        <f>ISBLANK('fact efi-SUPERIOR'!K32)</f>
        <v>1</v>
      </c>
      <c r="M50" s="345" t="b">
        <f t="shared" si="3"/>
        <v>1</v>
      </c>
      <c r="N50" s="345" t="s">
        <v>172</v>
      </c>
      <c r="Z50" s="394"/>
      <c r="AB50" s="345" t="b">
        <f>ISBLANK(MDI!G32)</f>
        <v>1</v>
      </c>
      <c r="AC50" s="345" t="b">
        <f>ISBLANK(MDI!H32)</f>
        <v>1</v>
      </c>
      <c r="AD50" s="345" t="b">
        <f>ISBLANK(MDI!I32)</f>
        <v>1</v>
      </c>
      <c r="AE50" s="345" t="b">
        <f>ISBLANK(MDI!J32)</f>
        <v>1</v>
      </c>
      <c r="AF50" s="345" t="b">
        <f>ISBLANK(MDI!K32)</f>
        <v>1</v>
      </c>
      <c r="AG50" s="345" t="b">
        <f>OR(AND(NOT(AB50),AC50,AD50,AE50,AF50),AND(AND(AB50,AE50,AF50),NOT(AND(NOT(AC50),NOT(AD50)))),AND(AND(AB50,AC50,AD50),NOT(AND(NOT(AE50),NOT(AF50)))))</f>
        <v>1</v>
      </c>
      <c r="AH50" s="345" t="s">
        <v>159</v>
      </c>
      <c r="AL50" s="334"/>
      <c r="AM50" s="330"/>
    </row>
    <row r="51" spans="8:39" hidden="1" x14ac:dyDescent="0.2">
      <c r="H51" s="345" t="b">
        <f>ISBLANK('fact efi-SUPERIOR'!G33)</f>
        <v>1</v>
      </c>
      <c r="I51" s="345" t="b">
        <f>ISBLANK('fact efi-SUPERIOR'!H33)</f>
        <v>1</v>
      </c>
      <c r="J51" s="345" t="b">
        <f>ISBLANK('fact efi-SUPERIOR'!I33)</f>
        <v>1</v>
      </c>
      <c r="K51" s="345" t="b">
        <f>ISBLANK('fact efi-SUPERIOR'!J33)</f>
        <v>1</v>
      </c>
      <c r="L51" s="345" t="b">
        <f>ISBLANK('fact efi-SUPERIOR'!K33)</f>
        <v>1</v>
      </c>
      <c r="M51" s="345" t="b">
        <f t="shared" si="3"/>
        <v>1</v>
      </c>
      <c r="N51" s="345" t="s">
        <v>173</v>
      </c>
      <c r="W51" s="334"/>
      <c r="X51" s="334"/>
      <c r="Y51" s="390"/>
      <c r="Z51" s="390"/>
      <c r="AA51" s="334"/>
      <c r="AB51" s="345" t="b">
        <f>ISBLANK(MDI!G36)</f>
        <v>1</v>
      </c>
      <c r="AC51" s="345" t="b">
        <f>ISBLANK(MDI!H36)</f>
        <v>1</v>
      </c>
      <c r="AD51" s="345" t="b">
        <f>ISBLANK(MDI!I36)</f>
        <v>1</v>
      </c>
      <c r="AE51" s="345" t="b">
        <f>ISBLANK(MDI!J36)</f>
        <v>1</v>
      </c>
      <c r="AF51" s="345" t="b">
        <f>ISBLANK(MDI!K36)</f>
        <v>1</v>
      </c>
      <c r="AG51" s="345" t="b">
        <f>OR(AND(NOT(AB51),AC51,AD51,AE51,AF51),AND(AND(AB51,AE51,AF51),NOT(AND(NOT(AC51),NOT(AD51)))),AND(AND(AB51,AC51,AD51),NOT(AND(NOT(AE51),NOT(AF51)))))</f>
        <v>1</v>
      </c>
      <c r="AH51" s="345" t="s">
        <v>274</v>
      </c>
      <c r="AL51" s="330"/>
      <c r="AM51" s="330"/>
    </row>
    <row r="52" spans="8:39" hidden="1" x14ac:dyDescent="0.2">
      <c r="H52" s="345" t="b">
        <f>ISBLANK('fact efi-SUPERIOR'!G34)</f>
        <v>1</v>
      </c>
      <c r="I52" s="345" t="b">
        <f>ISBLANK('fact efi-SUPERIOR'!H34)</f>
        <v>1</v>
      </c>
      <c r="J52" s="345" t="b">
        <f>ISBLANK('fact efi-SUPERIOR'!I34)</f>
        <v>1</v>
      </c>
      <c r="K52" s="345" t="b">
        <f>ISBLANK('fact efi-SUPERIOR'!J34)</f>
        <v>1</v>
      </c>
      <c r="L52" s="345" t="b">
        <f>ISBLANK('fact efi-SUPERIOR'!K34)</f>
        <v>1</v>
      </c>
      <c r="M52" s="345" t="b">
        <f t="shared" si="3"/>
        <v>1</v>
      </c>
      <c r="N52" s="345" t="s">
        <v>174</v>
      </c>
      <c r="W52" s="334"/>
      <c r="X52" s="335"/>
      <c r="Y52" s="390"/>
      <c r="Z52" s="390"/>
      <c r="AA52" s="334"/>
      <c r="AB52" s="345" t="b">
        <f>ISBLANK(MDI!G40)</f>
        <v>1</v>
      </c>
      <c r="AC52" s="345" t="b">
        <f>ISBLANK(MDI!H40)</f>
        <v>1</v>
      </c>
      <c r="AD52" s="345" t="b">
        <f>ISBLANK(MDI!I40)</f>
        <v>1</v>
      </c>
      <c r="AE52" s="345" t="b">
        <f>ISBLANK(MDI!J40)</f>
        <v>1</v>
      </c>
      <c r="AF52" s="345" t="b">
        <f>ISBLANK(MDI!K40)</f>
        <v>1</v>
      </c>
      <c r="AG52" s="345" t="b">
        <f>OR(AND(NOT(AB52),AC52,AD52,AE52,AF52),AND(AND(AB52,AE52,AF52),NOT(AND(NOT(AC52),NOT(AD52)))),AND(AND(AB52,AC52,AD52),NOT(AND(NOT(AE52),NOT(AF52)))))</f>
        <v>1</v>
      </c>
      <c r="AH52" s="345" t="s">
        <v>275</v>
      </c>
      <c r="AL52" s="334"/>
      <c r="AM52" s="330"/>
    </row>
    <row r="53" spans="8:39" hidden="1" x14ac:dyDescent="0.2">
      <c r="W53" s="334"/>
      <c r="X53" s="334"/>
      <c r="Y53" s="390"/>
      <c r="Z53" s="390"/>
      <c r="AA53" s="334"/>
      <c r="AL53" s="330"/>
      <c r="AM53" s="330"/>
    </row>
    <row r="54" spans="8:39" hidden="1" x14ac:dyDescent="0.2">
      <c r="W54" s="330"/>
      <c r="X54" s="351"/>
      <c r="Y54" s="390"/>
      <c r="Z54" s="390"/>
      <c r="AA54" s="334"/>
      <c r="AL54" s="334"/>
      <c r="AM54" s="330"/>
    </row>
    <row r="55" spans="8:39" hidden="1" x14ac:dyDescent="0.2">
      <c r="H55" s="345" t="b">
        <f>ISBLANK('fact efi-3°EVALUADOR'!G15)</f>
        <v>1</v>
      </c>
      <c r="I55" s="345" t="b">
        <f>ISBLANK('fact efi-3°EVALUADOR'!H15)</f>
        <v>1</v>
      </c>
      <c r="J55" s="345" t="b">
        <f>ISBLANK('fact efi-3°EVALUADOR'!I15)</f>
        <v>1</v>
      </c>
      <c r="K55" s="345" t="b">
        <f>ISBLANK('fact efi-3°EVALUADOR'!J15)</f>
        <v>1</v>
      </c>
      <c r="L55" s="345" t="b">
        <f>ISBLANK('fact efi-3°EVALUADOR'!K15)</f>
        <v>1</v>
      </c>
      <c r="M55" s="345" t="b">
        <f t="shared" ref="M55:M66" si="5">OR(AND(NOT(H55),I55,J55,K55,L55),AND(AND(H55,K55,L55),NOT(AND(NOT(I55),NOT(J55)))),AND(AND(H55,I55,J55),NOT(AND(NOT(K55),NOT(L55)))))</f>
        <v>1</v>
      </c>
      <c r="N55" s="345" t="s">
        <v>192</v>
      </c>
      <c r="W55" s="334"/>
      <c r="X55" s="334"/>
      <c r="Y55" s="390"/>
      <c r="Z55" s="390"/>
      <c r="AA55" s="334"/>
      <c r="AL55" s="330"/>
      <c r="AM55" s="330"/>
    </row>
    <row r="56" spans="8:39" hidden="1" x14ac:dyDescent="0.2">
      <c r="H56" s="345" t="b">
        <f>ISBLANK('fact efi-3°EVALUADOR'!G18)</f>
        <v>1</v>
      </c>
      <c r="I56" s="345" t="b">
        <f>ISBLANK('fact efi-3°EVALUADOR'!H18)</f>
        <v>1</v>
      </c>
      <c r="J56" s="345" t="b">
        <f>ISBLANK('fact efi-3°EVALUADOR'!I18)</f>
        <v>1</v>
      </c>
      <c r="K56" s="345" t="b">
        <f>ISBLANK('fact efi-3°EVALUADOR'!J18)</f>
        <v>1</v>
      </c>
      <c r="L56" s="345" t="b">
        <f>ISBLANK('fact efi-3°EVALUADOR'!K18)</f>
        <v>1</v>
      </c>
      <c r="M56" s="345" t="b">
        <f t="shared" si="5"/>
        <v>1</v>
      </c>
      <c r="N56" s="345" t="s">
        <v>193</v>
      </c>
      <c r="W56" s="334"/>
      <c r="X56" s="335"/>
      <c r="Y56" s="390"/>
      <c r="Z56" s="390"/>
      <c r="AA56" s="334"/>
      <c r="AL56" s="334"/>
      <c r="AM56" s="330"/>
    </row>
    <row r="57" spans="8:39" hidden="1" x14ac:dyDescent="0.2">
      <c r="H57" s="345" t="b">
        <f>ISBLANK('fact efi-3°EVALUADOR'!G19)</f>
        <v>1</v>
      </c>
      <c r="I57" s="345" t="b">
        <f>ISBLANK('fact efi-3°EVALUADOR'!H19)</f>
        <v>1</v>
      </c>
      <c r="J57" s="345" t="b">
        <f>ISBLANK('fact efi-3°EVALUADOR'!I19)</f>
        <v>1</v>
      </c>
      <c r="K57" s="345" t="b">
        <f>ISBLANK('fact efi-3°EVALUADOR'!J19)</f>
        <v>1</v>
      </c>
      <c r="L57" s="345" t="b">
        <f>ISBLANK('fact efi-3°EVALUADOR'!K19)</f>
        <v>1</v>
      </c>
      <c r="M57" s="345" t="b">
        <f t="shared" si="5"/>
        <v>1</v>
      </c>
      <c r="N57" s="345" t="s">
        <v>194</v>
      </c>
      <c r="W57" s="334"/>
      <c r="X57" s="334"/>
      <c r="Y57" s="390"/>
      <c r="Z57" s="390"/>
      <c r="AA57" s="334"/>
      <c r="AL57" s="330"/>
      <c r="AM57" s="330"/>
    </row>
    <row r="58" spans="8:39" hidden="1" x14ac:dyDescent="0.2">
      <c r="H58" s="345" t="b">
        <f>ISBLANK('fact efi-3°EVALUADOR'!G20)</f>
        <v>1</v>
      </c>
      <c r="I58" s="345" t="b">
        <f>ISBLANK('fact efi-3°EVALUADOR'!H20)</f>
        <v>1</v>
      </c>
      <c r="J58" s="345" t="b">
        <f>ISBLANK('fact efi-3°EVALUADOR'!I20)</f>
        <v>1</v>
      </c>
      <c r="K58" s="345" t="b">
        <f>ISBLANK('fact efi-3°EVALUADOR'!J20)</f>
        <v>1</v>
      </c>
      <c r="L58" s="345" t="b">
        <f>ISBLANK('fact efi-3°EVALUADOR'!K20)</f>
        <v>1</v>
      </c>
      <c r="M58" s="345" t="b">
        <f t="shared" si="5"/>
        <v>1</v>
      </c>
      <c r="N58" s="345" t="s">
        <v>195</v>
      </c>
      <c r="W58" s="334"/>
      <c r="X58" s="335"/>
      <c r="Y58" s="390"/>
      <c r="Z58" s="390"/>
      <c r="AA58" s="334"/>
      <c r="AL58" s="334"/>
      <c r="AM58" s="330"/>
    </row>
    <row r="59" spans="8:39" hidden="1" x14ac:dyDescent="0.2">
      <c r="H59" s="345" t="b">
        <f>ISBLANK('fact efi-3°EVALUADOR'!G23)</f>
        <v>1</v>
      </c>
      <c r="I59" s="345" t="b">
        <f>ISBLANK('fact efi-3°EVALUADOR'!H23)</f>
        <v>1</v>
      </c>
      <c r="J59" s="345" t="b">
        <f>ISBLANK('fact efi-3°EVALUADOR'!I23)</f>
        <v>1</v>
      </c>
      <c r="K59" s="345" t="b">
        <f>ISBLANK('fact efi-3°EVALUADOR'!J23)</f>
        <v>1</v>
      </c>
      <c r="L59" s="345" t="b">
        <f>ISBLANK('fact efi-3°EVALUADOR'!K23)</f>
        <v>1</v>
      </c>
      <c r="M59" s="345" t="b">
        <f t="shared" si="5"/>
        <v>1</v>
      </c>
      <c r="N59" s="345" t="s">
        <v>196</v>
      </c>
      <c r="W59" s="334"/>
      <c r="X59" s="334"/>
      <c r="Y59" s="390"/>
      <c r="Z59" s="390"/>
      <c r="AA59" s="334"/>
      <c r="AL59" s="330"/>
      <c r="AM59" s="330"/>
    </row>
    <row r="60" spans="8:39" hidden="1" x14ac:dyDescent="0.2">
      <c r="H60" s="345" t="b">
        <f>ISBLANK('fact efi-3°EVALUADOR'!G24)</f>
        <v>1</v>
      </c>
      <c r="I60" s="345" t="b">
        <f>ISBLANK('fact efi-3°EVALUADOR'!H24)</f>
        <v>1</v>
      </c>
      <c r="J60" s="345" t="b">
        <f>ISBLANK('fact efi-3°EVALUADOR'!I24)</f>
        <v>1</v>
      </c>
      <c r="K60" s="345" t="b">
        <f>ISBLANK('fact efi-3°EVALUADOR'!J24)</f>
        <v>1</v>
      </c>
      <c r="L60" s="345" t="b">
        <f>ISBLANK('fact efi-3°EVALUADOR'!K24)</f>
        <v>1</v>
      </c>
      <c r="M60" s="345" t="b">
        <f t="shared" si="5"/>
        <v>1</v>
      </c>
      <c r="N60" s="345" t="s">
        <v>197</v>
      </c>
      <c r="W60" s="334"/>
      <c r="X60" s="335"/>
      <c r="Y60" s="390"/>
      <c r="Z60" s="390"/>
      <c r="AA60" s="334"/>
      <c r="AL60" s="334"/>
      <c r="AM60" s="330"/>
    </row>
    <row r="61" spans="8:39" hidden="1" x14ac:dyDescent="0.2">
      <c r="H61" s="345" t="b">
        <f>ISBLANK('fact efi-3°EVALUADOR'!G25)</f>
        <v>1</v>
      </c>
      <c r="I61" s="345" t="b">
        <f>ISBLANK('fact efi-3°EVALUADOR'!H25)</f>
        <v>1</v>
      </c>
      <c r="J61" s="345" t="b">
        <f>ISBLANK('fact efi-3°EVALUADOR'!I25)</f>
        <v>1</v>
      </c>
      <c r="K61" s="345" t="b">
        <f>ISBLANK('fact efi-3°EVALUADOR'!J25)</f>
        <v>1</v>
      </c>
      <c r="L61" s="345" t="b">
        <f>ISBLANK('fact efi-3°EVALUADOR'!K25)</f>
        <v>1</v>
      </c>
      <c r="M61" s="345" t="b">
        <f t="shared" si="5"/>
        <v>1</v>
      </c>
      <c r="N61" s="345" t="s">
        <v>198</v>
      </c>
      <c r="W61" s="334"/>
      <c r="X61" s="334"/>
      <c r="Y61" s="390"/>
      <c r="Z61" s="390"/>
      <c r="AA61" s="334"/>
      <c r="AL61" s="330"/>
      <c r="AM61" s="330"/>
    </row>
    <row r="62" spans="8:39" hidden="1" x14ac:dyDescent="0.2">
      <c r="H62" s="345" t="b">
        <f>ISBLANK('fact efi-3°EVALUADOR'!G28)</f>
        <v>1</v>
      </c>
      <c r="I62" s="345" t="b">
        <f>ISBLANK('fact efi-3°EVALUADOR'!H28)</f>
        <v>1</v>
      </c>
      <c r="J62" s="345" t="b">
        <f>ISBLANK('fact efi-3°EVALUADOR'!I28)</f>
        <v>1</v>
      </c>
      <c r="K62" s="345" t="b">
        <f>ISBLANK('fact efi-3°EVALUADOR'!J28)</f>
        <v>1</v>
      </c>
      <c r="L62" s="345" t="b">
        <f>ISBLANK('fact efi-3°EVALUADOR'!K28)</f>
        <v>1</v>
      </c>
      <c r="M62" s="345" t="b">
        <f t="shared" si="5"/>
        <v>1</v>
      </c>
      <c r="N62" s="345" t="s">
        <v>199</v>
      </c>
      <c r="W62" s="334"/>
      <c r="X62" s="335"/>
      <c r="Y62" s="390"/>
      <c r="Z62" s="390"/>
      <c r="AA62" s="334"/>
      <c r="AL62" s="334"/>
      <c r="AM62" s="330"/>
    </row>
    <row r="63" spans="8:39" hidden="1" x14ac:dyDescent="0.2">
      <c r="H63" s="345" t="b">
        <f>ISBLANK('fact efi-3°EVALUADOR'!G29)</f>
        <v>1</v>
      </c>
      <c r="I63" s="345" t="b">
        <f>ISBLANK('fact efi-3°EVALUADOR'!H29)</f>
        <v>1</v>
      </c>
      <c r="J63" s="345" t="b">
        <f>ISBLANK('fact efi-3°EVALUADOR'!I29)</f>
        <v>1</v>
      </c>
      <c r="K63" s="345" t="b">
        <f>ISBLANK('fact efi-3°EVALUADOR'!J29)</f>
        <v>1</v>
      </c>
      <c r="L63" s="345" t="b">
        <f>ISBLANK('fact efi-3°EVALUADOR'!K29)</f>
        <v>1</v>
      </c>
      <c r="M63" s="345" t="b">
        <f t="shared" si="5"/>
        <v>1</v>
      </c>
      <c r="N63" s="345" t="s">
        <v>200</v>
      </c>
      <c r="W63" s="334"/>
      <c r="X63" s="334"/>
      <c r="Y63" s="390"/>
      <c r="Z63" s="390"/>
      <c r="AA63" s="334"/>
      <c r="AL63" s="330"/>
      <c r="AM63" s="330"/>
    </row>
    <row r="64" spans="8:39" hidden="1" x14ac:dyDescent="0.2">
      <c r="H64" s="345" t="b">
        <f>ISBLANK('fact efi-3°EVALUADOR'!G32)</f>
        <v>1</v>
      </c>
      <c r="I64" s="345" t="b">
        <f>ISBLANK('fact efi-3°EVALUADOR'!H32)</f>
        <v>1</v>
      </c>
      <c r="J64" s="345" t="b">
        <f>ISBLANK('fact efi-3°EVALUADOR'!I32)</f>
        <v>1</v>
      </c>
      <c r="K64" s="345" t="b">
        <f>ISBLANK('fact efi-3°EVALUADOR'!J32)</f>
        <v>1</v>
      </c>
      <c r="L64" s="345" t="b">
        <f>ISBLANK('fact efi-3°EVALUADOR'!K32)</f>
        <v>1</v>
      </c>
      <c r="M64" s="345" t="b">
        <f t="shared" si="5"/>
        <v>1</v>
      </c>
      <c r="N64" s="345" t="s">
        <v>201</v>
      </c>
      <c r="W64" s="330"/>
      <c r="X64" s="351"/>
      <c r="Y64" s="390"/>
      <c r="Z64" s="390"/>
      <c r="AA64" s="334"/>
      <c r="AL64" s="334"/>
      <c r="AM64" s="330"/>
    </row>
    <row r="65" spans="8:39" hidden="1" x14ac:dyDescent="0.2">
      <c r="H65" s="345" t="b">
        <f>ISBLANK('fact efi-3°EVALUADOR'!G33)</f>
        <v>1</v>
      </c>
      <c r="I65" s="345" t="b">
        <f>ISBLANK('fact efi-3°EVALUADOR'!H33)</f>
        <v>1</v>
      </c>
      <c r="J65" s="345" t="b">
        <f>ISBLANK('fact efi-3°EVALUADOR'!I33)</f>
        <v>1</v>
      </c>
      <c r="K65" s="345" t="b">
        <f>ISBLANK('fact efi-3°EVALUADOR'!J33)</f>
        <v>1</v>
      </c>
      <c r="L65" s="345" t="b">
        <f>ISBLANK('fact efi-3°EVALUADOR'!K33)</f>
        <v>1</v>
      </c>
      <c r="M65" s="345" t="b">
        <f t="shared" si="5"/>
        <v>1</v>
      </c>
      <c r="N65" s="345" t="s">
        <v>202</v>
      </c>
      <c r="W65" s="334"/>
      <c r="X65" s="334"/>
      <c r="Y65" s="390"/>
      <c r="Z65" s="390"/>
      <c r="AA65" s="334"/>
      <c r="AL65" s="330"/>
      <c r="AM65" s="330"/>
    </row>
    <row r="66" spans="8:39" hidden="1" x14ac:dyDescent="0.2">
      <c r="H66" s="345" t="b">
        <f>ISBLANK('fact efi-3°EVALUADOR'!G34)</f>
        <v>1</v>
      </c>
      <c r="I66" s="345" t="b">
        <f>ISBLANK('fact efi-3°EVALUADOR'!H34)</f>
        <v>1</v>
      </c>
      <c r="J66" s="345" t="b">
        <f>ISBLANK('fact efi-3°EVALUADOR'!I34)</f>
        <v>1</v>
      </c>
      <c r="K66" s="345" t="b">
        <f>ISBLANK('fact efi-3°EVALUADOR'!J34)</f>
        <v>1</v>
      </c>
      <c r="L66" s="345" t="b">
        <f>ISBLANK('fact efi-3°EVALUADOR'!K34)</f>
        <v>1</v>
      </c>
      <c r="M66" s="345" t="b">
        <f t="shared" si="5"/>
        <v>1</v>
      </c>
      <c r="N66" s="345" t="s">
        <v>203</v>
      </c>
      <c r="W66" s="334"/>
      <c r="X66" s="335"/>
      <c r="Y66" s="390"/>
      <c r="Z66" s="390"/>
      <c r="AA66" s="334"/>
      <c r="AL66" s="334"/>
      <c r="AM66" s="330"/>
    </row>
    <row r="67" spans="8:39" hidden="1" x14ac:dyDescent="0.2">
      <c r="W67" s="334"/>
      <c r="X67" s="334"/>
      <c r="Y67" s="390"/>
      <c r="Z67" s="390"/>
      <c r="AA67" s="334"/>
      <c r="AL67" s="330"/>
      <c r="AM67" s="330"/>
    </row>
    <row r="68" spans="8:39" hidden="1" x14ac:dyDescent="0.2">
      <c r="W68" s="334"/>
      <c r="X68" s="335"/>
      <c r="Y68" s="390"/>
      <c r="Z68" s="390"/>
      <c r="AA68" s="334"/>
      <c r="AL68" s="334"/>
      <c r="AM68" s="330"/>
    </row>
    <row r="69" spans="8:39" hidden="1" x14ac:dyDescent="0.2">
      <c r="I69" s="345" t="b">
        <f>ISBLANK('fact efi-AUTO'!H15)</f>
        <v>1</v>
      </c>
      <c r="J69" s="345" t="b">
        <f>ISBLANK('fact efi-AUTO'!I15)</f>
        <v>1</v>
      </c>
      <c r="K69" s="345" t="b">
        <f>ISBLANK('fact efi-AUTO'!J15)</f>
        <v>1</v>
      </c>
      <c r="L69" s="345" t="b">
        <f>ISBLANK('fact efi-AUTO'!K15)</f>
        <v>1</v>
      </c>
      <c r="M69" s="345" t="b">
        <f t="shared" ref="M69:M80" si="6">OR(AND(AND(I69,J69),NOT(AND(NOT(K69),NOT(L69)))),AND(AND(K69,L69),NOT(AND(NOT(I69),NOT(J69)))))</f>
        <v>1</v>
      </c>
      <c r="N69" s="345" t="s">
        <v>204</v>
      </c>
      <c r="W69" s="334"/>
      <c r="X69" s="334"/>
      <c r="Y69" s="390"/>
      <c r="Z69" s="390"/>
      <c r="AA69" s="334"/>
      <c r="AL69" s="330"/>
      <c r="AM69" s="330"/>
    </row>
    <row r="70" spans="8:39" hidden="1" x14ac:dyDescent="0.2">
      <c r="I70" s="345" t="b">
        <f>ISBLANK('fact efi-AUTO'!H18)</f>
        <v>1</v>
      </c>
      <c r="J70" s="345" t="b">
        <f>ISBLANK('fact efi-AUTO'!I18)</f>
        <v>1</v>
      </c>
      <c r="K70" s="345" t="b">
        <f>ISBLANK('fact efi-AUTO'!J18)</f>
        <v>1</v>
      </c>
      <c r="L70" s="345" t="b">
        <f>ISBLANK('fact efi-AUTO'!K18)</f>
        <v>1</v>
      </c>
      <c r="M70" s="345" t="b">
        <f t="shared" si="6"/>
        <v>1</v>
      </c>
      <c r="N70" s="345" t="s">
        <v>205</v>
      </c>
      <c r="W70" s="334"/>
      <c r="X70" s="335"/>
      <c r="Y70" s="390"/>
      <c r="Z70" s="390"/>
      <c r="AA70" s="334"/>
      <c r="AL70" s="334"/>
      <c r="AM70" s="330"/>
    </row>
    <row r="71" spans="8:39" hidden="1" x14ac:dyDescent="0.2">
      <c r="I71" s="345" t="b">
        <f>ISBLANK('fact efi-AUTO'!H19)</f>
        <v>1</v>
      </c>
      <c r="J71" s="345" t="b">
        <f>ISBLANK('fact efi-AUTO'!I19)</f>
        <v>1</v>
      </c>
      <c r="K71" s="345" t="b">
        <f>ISBLANK('fact efi-AUTO'!J19)</f>
        <v>1</v>
      </c>
      <c r="L71" s="345" t="b">
        <f>ISBLANK('fact efi-AUTO'!K19)</f>
        <v>1</v>
      </c>
      <c r="M71" s="345" t="b">
        <f t="shared" si="6"/>
        <v>1</v>
      </c>
      <c r="N71" s="345" t="s">
        <v>206</v>
      </c>
      <c r="W71" s="334"/>
      <c r="X71" s="334"/>
      <c r="Y71" s="390"/>
      <c r="Z71" s="390"/>
      <c r="AA71" s="334"/>
      <c r="AL71" s="330"/>
      <c r="AM71" s="330"/>
    </row>
    <row r="72" spans="8:39" hidden="1" x14ac:dyDescent="0.2">
      <c r="I72" s="345" t="b">
        <f>ISBLANK('fact efi-AUTO'!H20)</f>
        <v>1</v>
      </c>
      <c r="J72" s="345" t="b">
        <f>ISBLANK('fact efi-AUTO'!I20)</f>
        <v>1</v>
      </c>
      <c r="K72" s="345" t="b">
        <f>ISBLANK('fact efi-AUTO'!J20)</f>
        <v>1</v>
      </c>
      <c r="L72" s="345" t="b">
        <f>ISBLANK('fact efi-AUTO'!K20)</f>
        <v>1</v>
      </c>
      <c r="M72" s="345" t="b">
        <f t="shared" si="6"/>
        <v>1</v>
      </c>
      <c r="N72" s="345" t="s">
        <v>207</v>
      </c>
      <c r="W72" s="334"/>
      <c r="X72" s="335"/>
      <c r="Y72" s="390"/>
      <c r="Z72" s="390"/>
      <c r="AA72" s="334"/>
      <c r="AL72" s="334"/>
      <c r="AM72" s="330"/>
    </row>
    <row r="73" spans="8:39" hidden="1" x14ac:dyDescent="0.2">
      <c r="I73" s="345" t="b">
        <f>ISBLANK('fact efi-AUTO'!H23)</f>
        <v>1</v>
      </c>
      <c r="J73" s="345" t="b">
        <f>ISBLANK('fact efi-AUTO'!I23)</f>
        <v>1</v>
      </c>
      <c r="K73" s="345" t="b">
        <f>ISBLANK('fact efi-AUTO'!J23)</f>
        <v>1</v>
      </c>
      <c r="L73" s="345" t="b">
        <f>ISBLANK('fact efi-AUTO'!K23)</f>
        <v>1</v>
      </c>
      <c r="M73" s="345" t="b">
        <f t="shared" si="6"/>
        <v>1</v>
      </c>
      <c r="N73" s="345" t="s">
        <v>208</v>
      </c>
      <c r="W73" s="334"/>
      <c r="X73" s="334"/>
      <c r="Y73" s="390"/>
      <c r="Z73" s="390"/>
      <c r="AA73" s="334"/>
      <c r="AL73" s="330"/>
      <c r="AM73" s="330"/>
    </row>
    <row r="74" spans="8:39" hidden="1" x14ac:dyDescent="0.2">
      <c r="I74" s="345" t="b">
        <f>ISBLANK('fact efi-AUTO'!H24)</f>
        <v>1</v>
      </c>
      <c r="J74" s="345" t="b">
        <f>ISBLANK('fact efi-AUTO'!I24)</f>
        <v>1</v>
      </c>
      <c r="K74" s="345" t="b">
        <f>ISBLANK('fact efi-AUTO'!J24)</f>
        <v>1</v>
      </c>
      <c r="L74" s="345" t="b">
        <f>ISBLANK('fact efi-AUTO'!K24)</f>
        <v>1</v>
      </c>
      <c r="M74" s="345" t="b">
        <f t="shared" si="6"/>
        <v>1</v>
      </c>
      <c r="N74" s="345" t="s">
        <v>209</v>
      </c>
      <c r="W74" s="330"/>
      <c r="X74" s="351"/>
      <c r="Y74" s="390"/>
      <c r="Z74" s="390"/>
      <c r="AA74" s="334"/>
      <c r="AL74" s="334"/>
      <c r="AM74" s="330"/>
    </row>
    <row r="75" spans="8:39" hidden="1" x14ac:dyDescent="0.2">
      <c r="I75" s="345" t="b">
        <f>ISBLANK('fact efi-AUTO'!H25)</f>
        <v>1</v>
      </c>
      <c r="J75" s="345" t="b">
        <f>ISBLANK('fact efi-AUTO'!I25)</f>
        <v>1</v>
      </c>
      <c r="K75" s="345" t="b">
        <f>ISBLANK('fact efi-AUTO'!J25)</f>
        <v>1</v>
      </c>
      <c r="L75" s="345" t="b">
        <f>ISBLANK('fact efi-AUTO'!K25)</f>
        <v>1</v>
      </c>
      <c r="M75" s="345" t="b">
        <f t="shared" si="6"/>
        <v>1</v>
      </c>
      <c r="N75" s="345" t="s">
        <v>210</v>
      </c>
      <c r="W75" s="334"/>
      <c r="X75" s="334"/>
      <c r="Y75" s="390"/>
      <c r="Z75" s="390"/>
      <c r="AA75" s="334"/>
      <c r="AL75" s="330"/>
      <c r="AM75" s="330"/>
    </row>
    <row r="76" spans="8:39" hidden="1" x14ac:dyDescent="0.2">
      <c r="I76" s="345" t="b">
        <f>ISBLANK('fact efi-AUTO'!H28)</f>
        <v>1</v>
      </c>
      <c r="J76" s="345" t="b">
        <f>ISBLANK('fact efi-AUTO'!I28)</f>
        <v>1</v>
      </c>
      <c r="K76" s="345" t="b">
        <f>ISBLANK('fact efi-AUTO'!J28)</f>
        <v>1</v>
      </c>
      <c r="L76" s="345" t="b">
        <f>ISBLANK('fact efi-AUTO'!K28)</f>
        <v>1</v>
      </c>
      <c r="M76" s="345" t="b">
        <f t="shared" si="6"/>
        <v>1</v>
      </c>
      <c r="N76" s="345" t="s">
        <v>211</v>
      </c>
      <c r="W76" s="334"/>
      <c r="X76" s="335"/>
      <c r="Y76" s="390"/>
      <c r="Z76" s="390"/>
      <c r="AA76" s="334"/>
      <c r="AL76" s="334"/>
      <c r="AM76" s="330"/>
    </row>
    <row r="77" spans="8:39" hidden="1" x14ac:dyDescent="0.2">
      <c r="I77" s="345" t="b">
        <f>ISBLANK('fact efi-AUTO'!H29)</f>
        <v>1</v>
      </c>
      <c r="J77" s="345" t="b">
        <f>ISBLANK('fact efi-AUTO'!I29)</f>
        <v>1</v>
      </c>
      <c r="K77" s="345" t="b">
        <f>ISBLANK('fact efi-AUTO'!J29)</f>
        <v>1</v>
      </c>
      <c r="L77" s="345" t="b">
        <f>ISBLANK('fact efi-AUTO'!K29)</f>
        <v>1</v>
      </c>
      <c r="M77" s="345" t="b">
        <f t="shared" si="6"/>
        <v>1</v>
      </c>
      <c r="N77" s="345" t="s">
        <v>212</v>
      </c>
      <c r="W77" s="334"/>
      <c r="X77" s="334"/>
      <c r="Y77" s="390"/>
      <c r="Z77" s="390"/>
      <c r="AA77" s="334"/>
      <c r="AL77" s="330"/>
      <c r="AM77" s="330"/>
    </row>
    <row r="78" spans="8:39" hidden="1" x14ac:dyDescent="0.2">
      <c r="I78" s="345" t="b">
        <f>ISBLANK('fact efi-AUTO'!H32)</f>
        <v>1</v>
      </c>
      <c r="J78" s="345" t="b">
        <f>ISBLANK('fact efi-AUTO'!I32)</f>
        <v>1</v>
      </c>
      <c r="K78" s="345" t="b">
        <f>ISBLANK('fact efi-AUTO'!J32)</f>
        <v>1</v>
      </c>
      <c r="L78" s="345" t="b">
        <f>ISBLANK('fact efi-AUTO'!K32)</f>
        <v>1</v>
      </c>
      <c r="M78" s="345" t="b">
        <f t="shared" si="6"/>
        <v>1</v>
      </c>
      <c r="N78" s="345" t="s">
        <v>213</v>
      </c>
      <c r="W78" s="334"/>
      <c r="X78" s="335"/>
      <c r="Y78" s="390"/>
      <c r="Z78" s="390"/>
      <c r="AA78" s="334"/>
      <c r="AL78" s="330"/>
      <c r="AM78" s="330"/>
    </row>
    <row r="79" spans="8:39" hidden="1" x14ac:dyDescent="0.2">
      <c r="I79" s="345" t="b">
        <f>ISBLANK('fact efi-AUTO'!H33)</f>
        <v>1</v>
      </c>
      <c r="J79" s="345" t="b">
        <f>ISBLANK('fact efi-AUTO'!I33)</f>
        <v>1</v>
      </c>
      <c r="K79" s="345" t="b">
        <f>ISBLANK('fact efi-AUTO'!J33)</f>
        <v>1</v>
      </c>
      <c r="L79" s="345" t="b">
        <f>ISBLANK('fact efi-AUTO'!K33)</f>
        <v>1</v>
      </c>
      <c r="M79" s="345" t="b">
        <f t="shared" si="6"/>
        <v>1</v>
      </c>
      <c r="N79" s="345" t="s">
        <v>214</v>
      </c>
      <c r="W79" s="334"/>
      <c r="X79" s="334"/>
      <c r="Y79" s="390"/>
      <c r="Z79" s="390"/>
      <c r="AA79" s="334"/>
      <c r="AL79" s="334"/>
      <c r="AM79" s="330"/>
    </row>
    <row r="80" spans="8:39" hidden="1" x14ac:dyDescent="0.2">
      <c r="I80" s="345" t="b">
        <f>ISBLANK('fact efi-AUTO'!H34)</f>
        <v>1</v>
      </c>
      <c r="J80" s="345" t="b">
        <f>ISBLANK('fact efi-AUTO'!I34)</f>
        <v>1</v>
      </c>
      <c r="K80" s="345" t="b">
        <f>ISBLANK('fact efi-AUTO'!J34)</f>
        <v>1</v>
      </c>
      <c r="L80" s="345" t="b">
        <f>ISBLANK('fact efi-AUTO'!K34)</f>
        <v>1</v>
      </c>
      <c r="M80" s="345" t="b">
        <f t="shared" si="6"/>
        <v>1</v>
      </c>
      <c r="N80" s="345" t="s">
        <v>215</v>
      </c>
      <c r="W80" s="334"/>
      <c r="X80" s="335"/>
      <c r="Y80" s="390"/>
      <c r="Z80" s="390"/>
      <c r="AA80" s="334"/>
      <c r="AL80" s="330"/>
      <c r="AM80" s="330"/>
    </row>
    <row r="81" spans="23:39" hidden="1" x14ac:dyDescent="0.2">
      <c r="W81" s="334"/>
      <c r="X81" s="334"/>
      <c r="Y81" s="390"/>
      <c r="Z81" s="390"/>
      <c r="AA81" s="334"/>
      <c r="AL81" s="334"/>
      <c r="AM81" s="330"/>
    </row>
    <row r="82" spans="23:39" hidden="1" x14ac:dyDescent="0.2">
      <c r="W82" s="334"/>
      <c r="X82" s="335"/>
      <c r="Y82" s="390"/>
      <c r="Z82" s="390"/>
      <c r="AA82" s="334"/>
      <c r="AL82" s="330"/>
      <c r="AM82" s="330"/>
    </row>
    <row r="83" spans="23:39" hidden="1" x14ac:dyDescent="0.2">
      <c r="W83" s="334"/>
      <c r="X83" s="334"/>
      <c r="Y83" s="390"/>
      <c r="Z83" s="390"/>
      <c r="AA83" s="334"/>
      <c r="AL83" s="334"/>
      <c r="AM83" s="330"/>
    </row>
    <row r="84" spans="23:39" hidden="1" x14ac:dyDescent="0.2">
      <c r="W84" s="330"/>
      <c r="X84" s="351"/>
      <c r="Y84" s="390"/>
      <c r="Z84" s="390"/>
      <c r="AA84" s="334"/>
      <c r="AL84" s="330"/>
      <c r="AM84" s="330"/>
    </row>
    <row r="85" spans="23:39" hidden="1" x14ac:dyDescent="0.2">
      <c r="W85" s="334"/>
      <c r="X85" s="334"/>
      <c r="Y85" s="390"/>
      <c r="Z85" s="390"/>
      <c r="AA85" s="334"/>
      <c r="AL85" s="330"/>
      <c r="AM85" s="330"/>
    </row>
    <row r="86" spans="23:39" hidden="1" x14ac:dyDescent="0.2">
      <c r="W86" s="334"/>
      <c r="X86" s="335"/>
      <c r="Y86" s="390"/>
      <c r="Z86" s="390"/>
      <c r="AA86" s="334"/>
      <c r="AL86" s="334"/>
      <c r="AM86" s="330"/>
    </row>
    <row r="87" spans="23:39" hidden="1" x14ac:dyDescent="0.2">
      <c r="W87" s="334"/>
      <c r="X87" s="334"/>
      <c r="Y87" s="390"/>
      <c r="Z87" s="390"/>
      <c r="AA87" s="334"/>
      <c r="AL87" s="330"/>
      <c r="AM87" s="330"/>
    </row>
    <row r="88" spans="23:39" hidden="1" x14ac:dyDescent="0.2">
      <c r="W88" s="334"/>
      <c r="X88" s="335"/>
      <c r="Y88" s="390"/>
      <c r="Z88" s="390"/>
      <c r="AA88" s="334"/>
      <c r="AB88" s="336"/>
      <c r="AM88" s="334"/>
    </row>
    <row r="89" spans="23:39" hidden="1" x14ac:dyDescent="0.2">
      <c r="W89" s="334"/>
      <c r="X89" s="334"/>
      <c r="Y89" s="390"/>
      <c r="Z89" s="390"/>
      <c r="AA89" s="334"/>
      <c r="AB89" s="357"/>
      <c r="AM89" s="334"/>
    </row>
    <row r="90" spans="23:39" hidden="1" x14ac:dyDescent="0.2">
      <c r="W90" s="334"/>
      <c r="X90" s="335"/>
      <c r="Y90" s="390"/>
      <c r="Z90" s="390"/>
      <c r="AA90" s="334"/>
      <c r="AB90" s="336"/>
      <c r="AM90" s="334"/>
    </row>
    <row r="91" spans="23:39" hidden="1" x14ac:dyDescent="0.2">
      <c r="W91" s="334"/>
      <c r="X91" s="334"/>
      <c r="Y91" s="390"/>
      <c r="Z91" s="390"/>
      <c r="AA91" s="334"/>
      <c r="AB91" s="336"/>
      <c r="AM91" s="334"/>
    </row>
    <row r="92" spans="23:39" hidden="1" x14ac:dyDescent="0.2">
      <c r="W92" s="334"/>
      <c r="X92" s="335"/>
      <c r="Y92" s="390"/>
      <c r="Z92" s="390"/>
      <c r="AA92" s="334"/>
      <c r="AB92" s="357"/>
      <c r="AM92" s="334"/>
    </row>
    <row r="93" spans="23:39" hidden="1" x14ac:dyDescent="0.2">
      <c r="W93" s="334"/>
      <c r="X93" s="334"/>
      <c r="Y93" s="390"/>
      <c r="Z93" s="390"/>
      <c r="AA93" s="334"/>
      <c r="AB93" s="336"/>
      <c r="AM93" s="334"/>
    </row>
    <row r="94" spans="23:39" hidden="1" x14ac:dyDescent="0.2">
      <c r="W94" s="330"/>
      <c r="X94" s="351"/>
      <c r="Y94" s="390"/>
      <c r="Z94" s="390"/>
      <c r="AA94" s="334"/>
      <c r="AB94" s="336"/>
      <c r="AM94" s="334"/>
    </row>
    <row r="95" spans="23:39" hidden="1" x14ac:dyDescent="0.2">
      <c r="W95" s="334"/>
      <c r="X95" s="334"/>
      <c r="Y95" s="390"/>
      <c r="Z95" s="390"/>
      <c r="AA95" s="334"/>
      <c r="AB95" s="357"/>
      <c r="AM95" s="334"/>
    </row>
    <row r="96" spans="23:39" hidden="1" x14ac:dyDescent="0.2">
      <c r="W96" s="334"/>
      <c r="X96" s="335"/>
      <c r="Y96" s="390"/>
      <c r="Z96" s="390"/>
      <c r="AA96" s="334"/>
      <c r="AB96" s="336"/>
      <c r="AM96" s="334"/>
    </row>
    <row r="97" spans="23:39" hidden="1" x14ac:dyDescent="0.2">
      <c r="W97" s="334"/>
      <c r="X97" s="334"/>
      <c r="Y97" s="390"/>
      <c r="Z97" s="390"/>
      <c r="AA97" s="334"/>
      <c r="AB97" s="336"/>
      <c r="AM97" s="334"/>
    </row>
    <row r="98" spans="23:39" hidden="1" x14ac:dyDescent="0.2">
      <c r="W98" s="334"/>
      <c r="X98" s="335"/>
      <c r="Y98" s="390"/>
      <c r="Z98" s="390"/>
      <c r="AA98" s="334"/>
      <c r="AB98" s="357"/>
      <c r="AM98" s="334"/>
    </row>
    <row r="99" spans="23:39" hidden="1" x14ac:dyDescent="0.2">
      <c r="W99" s="334"/>
      <c r="X99" s="334"/>
      <c r="Y99" s="390"/>
      <c r="Z99" s="390"/>
      <c r="AA99" s="334"/>
      <c r="AB99" s="336"/>
      <c r="AM99" s="334"/>
    </row>
    <row r="100" spans="23:39" hidden="1" x14ac:dyDescent="0.2">
      <c r="W100" s="334"/>
      <c r="X100" s="335"/>
      <c r="Y100" s="390"/>
      <c r="Z100" s="390"/>
      <c r="AA100" s="334"/>
      <c r="AB100" s="336"/>
      <c r="AM100" s="334"/>
    </row>
    <row r="101" spans="23:39" hidden="1" x14ac:dyDescent="0.2">
      <c r="W101" s="334"/>
      <c r="X101" s="334"/>
      <c r="Y101" s="390"/>
      <c r="Z101" s="390"/>
      <c r="AA101" s="334"/>
      <c r="AB101" s="357"/>
      <c r="AM101" s="334"/>
    </row>
    <row r="102" spans="23:39" hidden="1" x14ac:dyDescent="0.2">
      <c r="W102" s="334"/>
      <c r="X102" s="335"/>
      <c r="Y102" s="390"/>
      <c r="Z102" s="390"/>
      <c r="AA102" s="334"/>
      <c r="AB102" s="336"/>
      <c r="AM102" s="334"/>
    </row>
    <row r="103" spans="23:39" hidden="1" x14ac:dyDescent="0.2">
      <c r="W103" s="334"/>
      <c r="X103" s="334"/>
      <c r="Y103" s="390"/>
      <c r="Z103" s="390"/>
      <c r="AA103" s="334"/>
      <c r="AB103" s="336"/>
      <c r="AM103" s="334"/>
    </row>
    <row r="104" spans="23:39" hidden="1" x14ac:dyDescent="0.2">
      <c r="W104" s="330"/>
      <c r="X104" s="351"/>
      <c r="Y104" s="390"/>
      <c r="Z104" s="390"/>
      <c r="AA104" s="334"/>
      <c r="AB104" s="357"/>
      <c r="AM104" s="334"/>
    </row>
    <row r="105" spans="23:39" hidden="1" x14ac:dyDescent="0.2">
      <c r="W105" s="334"/>
      <c r="X105" s="334"/>
      <c r="Y105" s="390"/>
      <c r="Z105" s="390"/>
      <c r="AA105" s="334"/>
      <c r="AB105" s="336"/>
      <c r="AM105" s="334"/>
    </row>
    <row r="106" spans="23:39" hidden="1" x14ac:dyDescent="0.2">
      <c r="W106" s="334"/>
      <c r="X106" s="335"/>
      <c r="Y106" s="390"/>
      <c r="Z106" s="390"/>
      <c r="AA106" s="334"/>
      <c r="AB106" s="336"/>
      <c r="AM106" s="334"/>
    </row>
    <row r="107" spans="23:39" hidden="1" x14ac:dyDescent="0.2">
      <c r="W107" s="334"/>
      <c r="X107" s="334"/>
      <c r="Y107" s="390"/>
      <c r="Z107" s="390"/>
      <c r="AA107" s="334"/>
      <c r="AB107" s="357"/>
      <c r="AM107" s="334"/>
    </row>
    <row r="108" spans="23:39" hidden="1" x14ac:dyDescent="0.2">
      <c r="W108" s="334"/>
      <c r="X108" s="335"/>
      <c r="Y108" s="390"/>
      <c r="Z108" s="390"/>
      <c r="AA108" s="334"/>
      <c r="AB108" s="336"/>
      <c r="AM108" s="334"/>
    </row>
    <row r="109" spans="23:39" hidden="1" x14ac:dyDescent="0.2">
      <c r="W109" s="334"/>
      <c r="X109" s="334"/>
      <c r="Y109" s="390"/>
      <c r="Z109" s="390"/>
      <c r="AA109" s="334"/>
      <c r="AB109" s="336"/>
      <c r="AM109" s="334"/>
    </row>
    <row r="110" spans="23:39" hidden="1" x14ac:dyDescent="0.2">
      <c r="W110" s="334"/>
      <c r="X110" s="335"/>
      <c r="Y110" s="390"/>
      <c r="Z110" s="390"/>
      <c r="AA110" s="334"/>
      <c r="AB110" s="357"/>
      <c r="AM110" s="334"/>
    </row>
    <row r="111" spans="23:39" hidden="1" x14ac:dyDescent="0.2">
      <c r="W111" s="334"/>
      <c r="X111" s="334"/>
      <c r="Y111" s="390"/>
      <c r="Z111" s="390"/>
      <c r="AA111" s="334"/>
      <c r="AB111" s="336"/>
      <c r="AM111" s="334"/>
    </row>
    <row r="112" spans="23:39" hidden="1" x14ac:dyDescent="0.2">
      <c r="W112" s="334"/>
      <c r="X112" s="335"/>
      <c r="Y112" s="390"/>
      <c r="Z112" s="390"/>
      <c r="AA112" s="334"/>
      <c r="AB112" s="336"/>
      <c r="AM112" s="334"/>
    </row>
    <row r="113" spans="23:39" hidden="1" x14ac:dyDescent="0.2">
      <c r="W113" s="334"/>
      <c r="X113" s="334"/>
      <c r="Y113" s="390"/>
      <c r="Z113" s="390"/>
      <c r="AA113" s="334"/>
      <c r="AB113" s="357"/>
      <c r="AM113" s="334"/>
    </row>
    <row r="114" spans="23:39" hidden="1" x14ac:dyDescent="0.2">
      <c r="W114" s="330"/>
      <c r="X114" s="351"/>
      <c r="Y114" s="390"/>
      <c r="Z114" s="390"/>
      <c r="AA114" s="334"/>
      <c r="AB114" s="336"/>
      <c r="AM114" s="334"/>
    </row>
    <row r="115" spans="23:39" hidden="1" x14ac:dyDescent="0.2">
      <c r="W115" s="334"/>
      <c r="X115" s="334"/>
      <c r="Y115" s="390"/>
      <c r="Z115" s="390"/>
      <c r="AA115" s="334"/>
      <c r="AB115" s="336"/>
      <c r="AM115" s="334"/>
    </row>
    <row r="116" spans="23:39" hidden="1" x14ac:dyDescent="0.2">
      <c r="W116" s="334"/>
      <c r="X116" s="335"/>
      <c r="Y116" s="390"/>
      <c r="Z116" s="390"/>
      <c r="AA116" s="334"/>
      <c r="AB116" s="357"/>
      <c r="AM116" s="334"/>
    </row>
    <row r="117" spans="23:39" hidden="1" x14ac:dyDescent="0.2">
      <c r="W117" s="334"/>
      <c r="X117" s="334"/>
      <c r="Y117" s="390"/>
      <c r="Z117" s="390"/>
      <c r="AA117" s="334"/>
      <c r="AB117" s="336"/>
      <c r="AM117" s="334"/>
    </row>
    <row r="118" spans="23:39" hidden="1" x14ac:dyDescent="0.2">
      <c r="W118" s="334"/>
      <c r="X118" s="335"/>
      <c r="Y118" s="390"/>
      <c r="Z118" s="390"/>
      <c r="AA118" s="334"/>
      <c r="AB118" s="336"/>
      <c r="AM118" s="334"/>
    </row>
    <row r="119" spans="23:39" hidden="1" x14ac:dyDescent="0.2">
      <c r="W119" s="334"/>
      <c r="X119" s="334"/>
      <c r="Y119" s="390"/>
      <c r="Z119" s="390"/>
      <c r="AA119" s="334"/>
      <c r="AB119" s="357"/>
      <c r="AM119" s="334"/>
    </row>
    <row r="120" spans="23:39" hidden="1" x14ac:dyDescent="0.2">
      <c r="W120" s="334"/>
      <c r="X120" s="335"/>
      <c r="Y120" s="390"/>
      <c r="Z120" s="390"/>
      <c r="AA120" s="334"/>
      <c r="AB120" s="336"/>
      <c r="AM120" s="334"/>
    </row>
    <row r="121" spans="23:39" hidden="1" x14ac:dyDescent="0.2">
      <c r="W121" s="334"/>
      <c r="X121" s="334"/>
      <c r="Y121" s="390"/>
      <c r="Z121" s="390"/>
      <c r="AA121" s="334"/>
      <c r="AB121" s="336"/>
      <c r="AM121" s="334"/>
    </row>
    <row r="122" spans="23:39" hidden="1" x14ac:dyDescent="0.2">
      <c r="W122" s="334"/>
      <c r="X122" s="335"/>
      <c r="Y122" s="390"/>
      <c r="Z122" s="390"/>
      <c r="AA122" s="334"/>
      <c r="AB122" s="357"/>
      <c r="AM122" s="334"/>
    </row>
    <row r="123" spans="23:39" hidden="1" x14ac:dyDescent="0.2">
      <c r="W123" s="334"/>
      <c r="X123" s="334"/>
      <c r="Y123" s="390"/>
      <c r="Z123" s="390"/>
      <c r="AA123" s="334"/>
      <c r="AB123" s="336"/>
      <c r="AM123" s="334"/>
    </row>
    <row r="124" spans="23:39" hidden="1" x14ac:dyDescent="0.2">
      <c r="W124" s="330"/>
      <c r="X124" s="351"/>
      <c r="Y124" s="390"/>
      <c r="Z124" s="390"/>
      <c r="AA124" s="334"/>
      <c r="AB124" s="336"/>
      <c r="AM124" s="334"/>
    </row>
    <row r="125" spans="23:39" hidden="1" x14ac:dyDescent="0.2">
      <c r="W125" s="334"/>
      <c r="X125" s="334"/>
      <c r="Y125" s="390"/>
      <c r="Z125" s="390"/>
      <c r="AA125" s="334"/>
      <c r="AB125" s="357"/>
      <c r="AM125" s="334"/>
    </row>
    <row r="126" spans="23:39" hidden="1" x14ac:dyDescent="0.2">
      <c r="W126" s="334"/>
      <c r="X126" s="335"/>
      <c r="Y126" s="390"/>
      <c r="Z126" s="390"/>
      <c r="AA126" s="334"/>
      <c r="AB126" s="336"/>
      <c r="AM126" s="334"/>
    </row>
    <row r="127" spans="23:39" hidden="1" x14ac:dyDescent="0.2">
      <c r="W127" s="334"/>
      <c r="X127" s="334"/>
      <c r="Y127" s="390"/>
      <c r="Z127" s="390"/>
      <c r="AA127" s="334"/>
      <c r="AB127" s="336"/>
      <c r="AM127" s="334"/>
    </row>
    <row r="128" spans="23:39" hidden="1" x14ac:dyDescent="0.2">
      <c r="W128" s="334"/>
      <c r="X128" s="335"/>
      <c r="Y128" s="390"/>
      <c r="Z128" s="390"/>
      <c r="AA128" s="334"/>
      <c r="AB128" s="357"/>
      <c r="AM128" s="334"/>
    </row>
    <row r="129" spans="23:39" hidden="1" x14ac:dyDescent="0.2">
      <c r="W129" s="334"/>
      <c r="X129" s="334"/>
      <c r="Y129" s="390"/>
      <c r="Z129" s="390"/>
      <c r="AA129" s="334"/>
      <c r="AB129" s="336"/>
      <c r="AM129" s="334"/>
    </row>
    <row r="130" spans="23:39" hidden="1" x14ac:dyDescent="0.2">
      <c r="W130" s="334"/>
      <c r="X130" s="335"/>
      <c r="Y130" s="390"/>
      <c r="Z130" s="390"/>
      <c r="AA130" s="334"/>
      <c r="AB130" s="336"/>
      <c r="AM130" s="334"/>
    </row>
    <row r="131" spans="23:39" hidden="1" x14ac:dyDescent="0.2">
      <c r="W131" s="334"/>
      <c r="X131" s="334"/>
      <c r="Y131" s="390"/>
      <c r="Z131" s="390"/>
      <c r="AA131" s="334"/>
      <c r="AB131" s="357"/>
      <c r="AM131" s="334"/>
    </row>
    <row r="132" spans="23:39" hidden="1" x14ac:dyDescent="0.2">
      <c r="W132" s="334"/>
      <c r="X132" s="335"/>
      <c r="Y132" s="390"/>
      <c r="Z132" s="390"/>
      <c r="AA132" s="334"/>
      <c r="AB132" s="336"/>
      <c r="AM132" s="334"/>
    </row>
    <row r="133" spans="23:39" hidden="1" x14ac:dyDescent="0.2">
      <c r="W133" s="334"/>
      <c r="X133" s="334"/>
      <c r="Y133" s="390"/>
      <c r="Z133" s="390"/>
      <c r="AA133" s="334"/>
      <c r="AB133" s="336"/>
      <c r="AM133" s="334"/>
    </row>
    <row r="134" spans="23:39" hidden="1" x14ac:dyDescent="0.2">
      <c r="W134" s="330"/>
      <c r="X134" s="351"/>
      <c r="Y134" s="390"/>
      <c r="Z134" s="390"/>
      <c r="AA134" s="334"/>
      <c r="AB134" s="357"/>
      <c r="AM134" s="334"/>
    </row>
    <row r="135" spans="23:39" hidden="1" x14ac:dyDescent="0.2">
      <c r="Y135" s="334"/>
      <c r="Z135" s="334"/>
      <c r="AA135" s="334"/>
      <c r="AB135" s="334"/>
      <c r="AM135" s="334"/>
    </row>
    <row r="136" spans="23:39" hidden="1" x14ac:dyDescent="0.2">
      <c r="Y136" s="334"/>
      <c r="Z136" s="334"/>
      <c r="AA136" s="334"/>
      <c r="AB136" s="334"/>
      <c r="AM136" s="334"/>
    </row>
    <row r="137" spans="23:39" hidden="1" x14ac:dyDescent="0.2">
      <c r="Y137" s="334"/>
      <c r="Z137" s="334"/>
      <c r="AA137" s="334"/>
      <c r="AB137" s="334"/>
      <c r="AM137" s="334"/>
    </row>
    <row r="138" spans="23:39" hidden="1" x14ac:dyDescent="0.2">
      <c r="Y138" s="334"/>
      <c r="Z138" s="334"/>
      <c r="AA138" s="334"/>
      <c r="AB138" s="334"/>
      <c r="AM138" s="334"/>
    </row>
    <row r="139" spans="23:39" hidden="1" x14ac:dyDescent="0.2">
      <c r="Y139" s="334"/>
      <c r="Z139" s="334"/>
      <c r="AA139" s="334"/>
      <c r="AB139" s="334"/>
      <c r="AM139" s="334"/>
    </row>
    <row r="140" spans="23:39" hidden="1" x14ac:dyDescent="0.2">
      <c r="Y140" s="334"/>
      <c r="Z140" s="334"/>
      <c r="AA140" s="334"/>
      <c r="AB140" s="334"/>
      <c r="AM140" s="334"/>
    </row>
    <row r="141" spans="23:39" hidden="1" x14ac:dyDescent="0.2">
      <c r="Y141" s="334"/>
      <c r="Z141" s="334"/>
      <c r="AA141" s="334"/>
      <c r="AB141" s="334"/>
      <c r="AM141" s="334"/>
    </row>
    <row r="142" spans="23:39" hidden="1" x14ac:dyDescent="0.2">
      <c r="Y142" s="334"/>
      <c r="Z142" s="334"/>
      <c r="AA142" s="334"/>
      <c r="AB142" s="334"/>
      <c r="AM142" s="334"/>
    </row>
    <row r="143" spans="23:39" hidden="1" x14ac:dyDescent="0.2">
      <c r="Y143" s="334"/>
      <c r="Z143" s="334"/>
      <c r="AA143" s="334"/>
      <c r="AB143" s="334"/>
      <c r="AM143" s="334"/>
    </row>
    <row r="144" spans="23:39" hidden="1" x14ac:dyDescent="0.2">
      <c r="Y144" s="334"/>
      <c r="Z144" s="334"/>
      <c r="AA144" s="334"/>
      <c r="AB144" s="334"/>
      <c r="AM144" s="334"/>
    </row>
    <row r="145" spans="25:39" hidden="1" x14ac:dyDescent="0.2">
      <c r="Y145" s="334"/>
      <c r="Z145" s="334"/>
      <c r="AA145" s="334"/>
      <c r="AB145" s="334"/>
      <c r="AM145" s="334"/>
    </row>
    <row r="146" spans="25:39" hidden="1" x14ac:dyDescent="0.2">
      <c r="Y146" s="334"/>
      <c r="Z146" s="334"/>
      <c r="AA146" s="334"/>
      <c r="AB146" s="334"/>
      <c r="AM146" s="334"/>
    </row>
    <row r="147" spans="25:39" hidden="1" x14ac:dyDescent="0.2">
      <c r="Y147" s="334"/>
      <c r="Z147" s="334"/>
      <c r="AA147" s="334"/>
      <c r="AB147" s="334"/>
      <c r="AM147" s="334"/>
    </row>
    <row r="148" spans="25:39" hidden="1" x14ac:dyDescent="0.2">
      <c r="Y148" s="334"/>
      <c r="Z148" s="334"/>
      <c r="AA148" s="334"/>
      <c r="AB148" s="334"/>
      <c r="AM148" s="334"/>
    </row>
    <row r="149" spans="25:39" hidden="1" x14ac:dyDescent="0.2">
      <c r="Y149" s="334"/>
      <c r="Z149" s="334"/>
      <c r="AA149" s="334"/>
      <c r="AB149" s="334"/>
      <c r="AM149" s="334"/>
    </row>
    <row r="150" spans="25:39" hidden="1" x14ac:dyDescent="0.2">
      <c r="Y150" s="334"/>
      <c r="Z150" s="334"/>
      <c r="AA150" s="334"/>
      <c r="AB150" s="334"/>
      <c r="AM150" s="334"/>
    </row>
    <row r="151" spans="25:39" hidden="1" x14ac:dyDescent="0.2">
      <c r="Y151" s="334"/>
      <c r="Z151" s="334"/>
      <c r="AA151" s="334"/>
      <c r="AB151" s="334"/>
      <c r="AM151" s="334"/>
    </row>
    <row r="152" spans="25:39" hidden="1" x14ac:dyDescent="0.2">
      <c r="Y152" s="334"/>
      <c r="Z152" s="334"/>
      <c r="AA152" s="334"/>
      <c r="AB152" s="334"/>
      <c r="AM152" s="334"/>
    </row>
    <row r="153" spans="25:39" hidden="1" x14ac:dyDescent="0.2">
      <c r="Y153" s="334"/>
      <c r="Z153" s="334"/>
      <c r="AA153" s="334"/>
      <c r="AB153" s="334"/>
      <c r="AM153" s="334"/>
    </row>
    <row r="154" spans="25:39" hidden="1" x14ac:dyDescent="0.2">
      <c r="Y154" s="334"/>
      <c r="Z154" s="334"/>
      <c r="AA154" s="334"/>
      <c r="AB154" s="334"/>
      <c r="AM154" s="334"/>
    </row>
    <row r="155" spans="25:39" hidden="1" x14ac:dyDescent="0.2">
      <c r="Y155" s="334"/>
      <c r="Z155" s="334"/>
      <c r="AA155" s="334"/>
      <c r="AB155" s="334"/>
      <c r="AM155" s="334"/>
    </row>
    <row r="156" spans="25:39" hidden="1" x14ac:dyDescent="0.2">
      <c r="Y156" s="334"/>
      <c r="Z156" s="334"/>
      <c r="AA156" s="334"/>
      <c r="AB156" s="334"/>
      <c r="AM156" s="334"/>
    </row>
    <row r="157" spans="25:39" hidden="1" x14ac:dyDescent="0.2">
      <c r="Y157" s="334"/>
      <c r="Z157" s="334"/>
      <c r="AA157" s="334"/>
      <c r="AB157" s="334"/>
      <c r="AM157" s="334"/>
    </row>
    <row r="158" spans="25:39" hidden="1" x14ac:dyDescent="0.2">
      <c r="Y158" s="334"/>
      <c r="Z158" s="334"/>
      <c r="AA158" s="334"/>
      <c r="AB158" s="334"/>
      <c r="AM158" s="334"/>
    </row>
    <row r="159" spans="25:39" hidden="1" x14ac:dyDescent="0.2">
      <c r="Y159" s="334"/>
      <c r="Z159" s="334"/>
      <c r="AA159" s="334"/>
      <c r="AB159" s="334"/>
      <c r="AM159" s="334"/>
    </row>
    <row r="160" spans="25:39" hidden="1" x14ac:dyDescent="0.2">
      <c r="Y160" s="334"/>
      <c r="Z160" s="334"/>
      <c r="AA160" s="334"/>
      <c r="AB160" s="334"/>
      <c r="AM160" s="334"/>
    </row>
    <row r="161" spans="23:39" hidden="1" x14ac:dyDescent="0.2">
      <c r="Y161" s="334"/>
      <c r="Z161" s="334"/>
      <c r="AA161" s="334"/>
      <c r="AB161" s="334"/>
      <c r="AM161" s="334"/>
    </row>
    <row r="162" spans="23:39" hidden="1" x14ac:dyDescent="0.2">
      <c r="Y162" s="334"/>
      <c r="Z162" s="334"/>
      <c r="AA162" s="334"/>
      <c r="AB162" s="334"/>
      <c r="AM162" s="334"/>
    </row>
    <row r="163" spans="23:39" hidden="1" x14ac:dyDescent="0.2">
      <c r="Y163" s="334"/>
      <c r="Z163" s="334"/>
      <c r="AA163" s="334"/>
      <c r="AB163" s="334"/>
      <c r="AM163" s="334"/>
    </row>
    <row r="164" spans="23:39" hidden="1" x14ac:dyDescent="0.2">
      <c r="Y164" s="334"/>
      <c r="Z164" s="334"/>
      <c r="AA164" s="334"/>
      <c r="AB164" s="334"/>
      <c r="AM164" s="334"/>
    </row>
    <row r="165" spans="23:39" hidden="1" x14ac:dyDescent="0.2">
      <c r="Y165" s="334"/>
      <c r="Z165" s="334"/>
      <c r="AA165" s="334"/>
      <c r="AB165" s="334"/>
      <c r="AM165" s="334"/>
    </row>
    <row r="166" spans="23:39" hidden="1" x14ac:dyDescent="0.2">
      <c r="W166" s="334"/>
      <c r="X166" s="334"/>
      <c r="Y166" s="334"/>
      <c r="Z166" s="334"/>
      <c r="AA166" s="334"/>
      <c r="AB166" s="334"/>
      <c r="AM166" s="334"/>
    </row>
    <row r="167" spans="23:39" hidden="1" x14ac:dyDescent="0.2">
      <c r="W167" s="334"/>
      <c r="X167" s="334"/>
      <c r="Y167" s="334"/>
      <c r="Z167" s="334"/>
      <c r="AA167" s="334"/>
      <c r="AB167" s="334"/>
      <c r="AM167" s="334"/>
    </row>
    <row r="168" spans="23:39" hidden="1" x14ac:dyDescent="0.2">
      <c r="W168" s="334"/>
      <c r="X168" s="334"/>
      <c r="Y168" s="334"/>
      <c r="Z168" s="334"/>
      <c r="AA168" s="334"/>
      <c r="AB168" s="334"/>
      <c r="AM168" s="334"/>
    </row>
    <row r="169" spans="23:39" hidden="1" x14ac:dyDescent="0.2">
      <c r="W169" s="334"/>
      <c r="X169" s="334"/>
      <c r="Y169" s="334"/>
      <c r="Z169" s="334"/>
      <c r="AA169" s="334"/>
      <c r="AB169" s="334"/>
      <c r="AM169" s="334"/>
    </row>
    <row r="170" spans="23:39" hidden="1" x14ac:dyDescent="0.2">
      <c r="W170" s="334"/>
      <c r="X170" s="334"/>
      <c r="Y170" s="334"/>
      <c r="Z170" s="334"/>
      <c r="AA170" s="334"/>
      <c r="AB170" s="334"/>
      <c r="AM170" s="334"/>
    </row>
    <row r="171" spans="23:39" hidden="1" x14ac:dyDescent="0.2">
      <c r="W171" s="334"/>
      <c r="X171" s="334"/>
      <c r="Y171" s="334"/>
      <c r="Z171" s="334"/>
      <c r="AA171" s="334"/>
      <c r="AB171" s="334"/>
      <c r="AM171" s="334"/>
    </row>
    <row r="172" spans="23:39" hidden="1" x14ac:dyDescent="0.2">
      <c r="W172" s="334"/>
      <c r="X172" s="334"/>
      <c r="Y172" s="334"/>
      <c r="Z172" s="334"/>
      <c r="AA172" s="334"/>
      <c r="AB172" s="334"/>
      <c r="AM172" s="334"/>
    </row>
    <row r="173" spans="23:39" hidden="1" x14ac:dyDescent="0.2">
      <c r="W173" s="334"/>
      <c r="X173" s="334"/>
      <c r="Y173" s="334"/>
      <c r="Z173" s="334"/>
      <c r="AA173" s="334"/>
      <c r="AB173" s="334"/>
      <c r="AM173" s="334"/>
    </row>
    <row r="174" spans="23:39" hidden="1" x14ac:dyDescent="0.2">
      <c r="W174" s="334"/>
      <c r="X174" s="334"/>
      <c r="Y174" s="334"/>
      <c r="Z174" s="334"/>
      <c r="AA174" s="334"/>
      <c r="AB174" s="334"/>
      <c r="AM174" s="334"/>
    </row>
    <row r="175" spans="23:39" hidden="1" x14ac:dyDescent="0.2">
      <c r="W175" s="334"/>
      <c r="X175" s="334"/>
      <c r="Y175" s="334"/>
      <c r="Z175" s="334"/>
      <c r="AA175" s="334"/>
      <c r="AB175" s="334"/>
      <c r="AM175" s="334"/>
    </row>
    <row r="176" spans="23:39" hidden="1" x14ac:dyDescent="0.2">
      <c r="W176" s="334"/>
      <c r="X176" s="334"/>
      <c r="Y176" s="334"/>
      <c r="Z176" s="334"/>
      <c r="AA176" s="334"/>
      <c r="AB176" s="334"/>
      <c r="AM176" s="334"/>
    </row>
    <row r="177" spans="23:39" hidden="1" x14ac:dyDescent="0.2">
      <c r="W177" s="334"/>
      <c r="X177" s="334"/>
      <c r="Y177" s="334"/>
      <c r="Z177" s="334"/>
      <c r="AA177" s="334"/>
      <c r="AB177" s="334"/>
      <c r="AM177" s="334"/>
    </row>
    <row r="178" spans="23:39" hidden="1" x14ac:dyDescent="0.2">
      <c r="W178" s="334"/>
      <c r="X178" s="334"/>
      <c r="Y178" s="334"/>
      <c r="Z178" s="334"/>
      <c r="AA178" s="334"/>
      <c r="AB178" s="334"/>
      <c r="AM178" s="334"/>
    </row>
    <row r="179" spans="23:39" hidden="1" x14ac:dyDescent="0.2">
      <c r="W179" s="334"/>
      <c r="X179" s="334"/>
      <c r="Y179" s="334"/>
      <c r="Z179" s="334"/>
      <c r="AA179" s="334"/>
      <c r="AB179" s="334"/>
      <c r="AM179" s="334"/>
    </row>
    <row r="180" spans="23:39" hidden="1" x14ac:dyDescent="0.2">
      <c r="W180" s="334"/>
      <c r="X180" s="334"/>
      <c r="Y180" s="334"/>
      <c r="Z180" s="334"/>
      <c r="AA180" s="334"/>
      <c r="AB180" s="334"/>
      <c r="AM180" s="334"/>
    </row>
    <row r="181" spans="23:39" hidden="1" x14ac:dyDescent="0.2">
      <c r="W181" s="334"/>
      <c r="X181" s="334"/>
      <c r="Y181" s="334"/>
      <c r="Z181" s="334"/>
      <c r="AA181" s="334"/>
      <c r="AB181" s="334"/>
      <c r="AM181" s="334"/>
    </row>
    <row r="182" spans="23:39" hidden="1" x14ac:dyDescent="0.2">
      <c r="W182" s="334"/>
      <c r="X182" s="334"/>
      <c r="Y182" s="334"/>
      <c r="Z182" s="334"/>
      <c r="AA182" s="334"/>
      <c r="AB182" s="334"/>
      <c r="AM182" s="334"/>
    </row>
    <row r="183" spans="23:39" hidden="1" x14ac:dyDescent="0.2">
      <c r="W183" s="334"/>
      <c r="X183" s="334"/>
      <c r="Y183" s="334"/>
      <c r="Z183" s="334"/>
      <c r="AA183" s="334"/>
      <c r="AB183" s="334"/>
    </row>
    <row r="184" spans="23:39" hidden="1" x14ac:dyDescent="0.2">
      <c r="W184" s="334"/>
      <c r="X184" s="334"/>
      <c r="Y184" s="334"/>
      <c r="Z184" s="334"/>
      <c r="AA184" s="334"/>
      <c r="AB184" s="334"/>
    </row>
    <row r="185" spans="23:39" hidden="1" x14ac:dyDescent="0.2">
      <c r="W185" s="334"/>
      <c r="X185" s="334"/>
      <c r="Y185" s="334"/>
      <c r="Z185" s="334"/>
      <c r="AA185" s="334"/>
      <c r="AB185" s="334"/>
    </row>
    <row r="186" spans="23:39" hidden="1" x14ac:dyDescent="0.2">
      <c r="W186" s="334"/>
      <c r="X186" s="334"/>
      <c r="Y186" s="334"/>
      <c r="Z186" s="334"/>
      <c r="AA186" s="334"/>
      <c r="AB186" s="334"/>
    </row>
    <row r="187" spans="23:39" hidden="1" x14ac:dyDescent="0.2">
      <c r="W187" s="334"/>
      <c r="X187" s="334"/>
      <c r="Y187" s="334"/>
      <c r="Z187" s="334"/>
      <c r="AA187" s="334"/>
      <c r="AB187" s="334"/>
    </row>
    <row r="188" spans="23:39" hidden="1" x14ac:dyDescent="0.2">
      <c r="W188" s="334"/>
      <c r="X188" s="334"/>
      <c r="Y188" s="334"/>
      <c r="Z188" s="334"/>
      <c r="AA188" s="334"/>
      <c r="AB188" s="334"/>
    </row>
    <row r="189" spans="23:39" hidden="1" x14ac:dyDescent="0.2">
      <c r="W189" s="334"/>
      <c r="X189" s="334"/>
      <c r="Y189" s="334"/>
      <c r="Z189" s="334"/>
      <c r="AA189" s="334"/>
      <c r="AB189" s="334"/>
    </row>
    <row r="190" spans="23:39" hidden="1" x14ac:dyDescent="0.2">
      <c r="W190" s="334"/>
      <c r="X190" s="334"/>
      <c r="Y190" s="334"/>
      <c r="Z190" s="334"/>
      <c r="AA190" s="334"/>
      <c r="AB190" s="334"/>
    </row>
    <row r="191" spans="23:39" hidden="1" x14ac:dyDescent="0.2">
      <c r="W191" s="334"/>
      <c r="X191" s="334"/>
      <c r="Y191" s="334"/>
      <c r="Z191" s="334"/>
      <c r="AA191" s="334"/>
      <c r="AB191" s="334"/>
    </row>
    <row r="192" spans="23:39" hidden="1" x14ac:dyDescent="0.2">
      <c r="W192" s="334"/>
      <c r="X192" s="334"/>
      <c r="Y192" s="334"/>
      <c r="Z192" s="334"/>
      <c r="AA192" s="334"/>
      <c r="AB192" s="334"/>
    </row>
    <row r="193" spans="23:28" hidden="1" x14ac:dyDescent="0.2">
      <c r="W193" s="334"/>
      <c r="X193" s="334"/>
      <c r="Y193" s="334"/>
      <c r="Z193" s="334"/>
      <c r="AA193" s="334"/>
      <c r="AB193" s="334"/>
    </row>
    <row r="194" spans="23:28" hidden="1" x14ac:dyDescent="0.2">
      <c r="W194" s="334"/>
      <c r="X194" s="334"/>
      <c r="Y194" s="334"/>
      <c r="Z194" s="334"/>
      <c r="AA194" s="334"/>
      <c r="AB194" s="334"/>
    </row>
    <row r="195" spans="23:28" hidden="1" x14ac:dyDescent="0.2">
      <c r="W195" s="334"/>
      <c r="X195" s="334"/>
      <c r="Y195" s="334"/>
      <c r="Z195" s="334"/>
      <c r="AA195" s="334"/>
      <c r="AB195" s="334"/>
    </row>
    <row r="196" spans="23:28" hidden="1" x14ac:dyDescent="0.2">
      <c r="W196" s="334"/>
      <c r="X196" s="334"/>
      <c r="Y196" s="334"/>
      <c r="Z196" s="334"/>
      <c r="AA196" s="334"/>
      <c r="AB196" s="334"/>
    </row>
    <row r="197" spans="23:28" hidden="1" x14ac:dyDescent="0.2">
      <c r="W197" s="334"/>
      <c r="X197" s="334"/>
      <c r="Y197" s="334"/>
      <c r="Z197" s="334"/>
      <c r="AA197" s="334"/>
      <c r="AB197" s="334"/>
    </row>
    <row r="198" spans="23:28" hidden="1" x14ac:dyDescent="0.2">
      <c r="W198" s="334"/>
      <c r="X198" s="334"/>
      <c r="Y198" s="334"/>
      <c r="Z198" s="334"/>
      <c r="AA198" s="334"/>
      <c r="AB198" s="334"/>
    </row>
    <row r="199" spans="23:28" hidden="1" x14ac:dyDescent="0.2">
      <c r="W199" s="334"/>
      <c r="X199" s="334"/>
      <c r="Y199" s="334"/>
      <c r="Z199" s="334"/>
      <c r="AA199" s="334"/>
      <c r="AB199" s="334"/>
    </row>
    <row r="200" spans="23:28" hidden="1" x14ac:dyDescent="0.2">
      <c r="W200" s="334"/>
      <c r="X200" s="334"/>
      <c r="Y200" s="334"/>
      <c r="Z200" s="334"/>
      <c r="AA200" s="334"/>
      <c r="AB200" s="334"/>
    </row>
    <row r="201" spans="23:28" hidden="1" x14ac:dyDescent="0.2">
      <c r="W201" s="334"/>
      <c r="X201" s="334"/>
      <c r="Y201" s="334"/>
      <c r="Z201" s="334"/>
      <c r="AA201" s="334"/>
      <c r="AB201" s="334"/>
    </row>
    <row r="202" spans="23:28" hidden="1" x14ac:dyDescent="0.2">
      <c r="W202" s="334"/>
      <c r="X202" s="334"/>
      <c r="Y202" s="334"/>
      <c r="Z202" s="334"/>
      <c r="AA202" s="334"/>
      <c r="AB202" s="334"/>
    </row>
    <row r="203" spans="23:28" hidden="1" x14ac:dyDescent="0.2">
      <c r="W203" s="334"/>
      <c r="X203" s="334"/>
      <c r="Y203" s="334"/>
      <c r="Z203" s="334"/>
      <c r="AA203" s="334"/>
      <c r="AB203" s="334"/>
    </row>
    <row r="204" spans="23:28" hidden="1" x14ac:dyDescent="0.2">
      <c r="W204" s="334"/>
      <c r="X204" s="334"/>
      <c r="Y204" s="334"/>
      <c r="Z204" s="334"/>
      <c r="AA204" s="334"/>
      <c r="AB204" s="334"/>
    </row>
    <row r="205" spans="23:28" hidden="1" x14ac:dyDescent="0.2">
      <c r="W205" s="334"/>
      <c r="X205" s="334"/>
      <c r="Y205" s="334"/>
      <c r="Z205" s="334"/>
      <c r="AA205" s="334"/>
      <c r="AB205" s="334"/>
    </row>
    <row r="206" spans="23:28" hidden="1" x14ac:dyDescent="0.2">
      <c r="W206" s="334"/>
      <c r="X206" s="334"/>
      <c r="Y206" s="334"/>
      <c r="Z206" s="334"/>
      <c r="AA206" s="334"/>
      <c r="AB206" s="334"/>
    </row>
    <row r="207" spans="23:28" hidden="1" x14ac:dyDescent="0.2">
      <c r="W207" s="334"/>
      <c r="X207" s="334"/>
      <c r="Y207" s="334"/>
      <c r="Z207" s="334"/>
      <c r="AA207" s="334"/>
      <c r="AB207" s="334"/>
    </row>
    <row r="208" spans="23:28" hidden="1" x14ac:dyDescent="0.2">
      <c r="W208" s="334"/>
      <c r="X208" s="334"/>
      <c r="Y208" s="334"/>
      <c r="Z208" s="334"/>
      <c r="AA208" s="334"/>
      <c r="AB208" s="334"/>
    </row>
    <row r="209" spans="23:28" hidden="1" x14ac:dyDescent="0.2">
      <c r="W209" s="334"/>
      <c r="X209" s="334"/>
      <c r="Y209" s="334"/>
      <c r="Z209" s="334"/>
      <c r="AA209" s="334"/>
      <c r="AB209" s="334"/>
    </row>
    <row r="210" spans="23:28" hidden="1" x14ac:dyDescent="0.2">
      <c r="W210" s="334"/>
      <c r="X210" s="334"/>
      <c r="Y210" s="334"/>
      <c r="Z210" s="334"/>
      <c r="AA210" s="334"/>
      <c r="AB210" s="334"/>
    </row>
    <row r="211" spans="23:28" hidden="1" x14ac:dyDescent="0.2">
      <c r="W211" s="334"/>
      <c r="X211" s="334"/>
      <c r="Y211" s="334"/>
      <c r="Z211" s="334"/>
      <c r="AA211" s="334"/>
      <c r="AB211" s="334"/>
    </row>
    <row r="212" spans="23:28" hidden="1" x14ac:dyDescent="0.2">
      <c r="W212" s="334"/>
      <c r="X212" s="334"/>
      <c r="Y212" s="334"/>
      <c r="Z212" s="334"/>
      <c r="AA212" s="334"/>
      <c r="AB212" s="334"/>
    </row>
    <row r="213" spans="23:28" hidden="1" x14ac:dyDescent="0.2">
      <c r="W213" s="334"/>
      <c r="X213" s="334"/>
      <c r="Y213" s="334"/>
      <c r="Z213" s="334"/>
      <c r="AA213" s="334"/>
      <c r="AB213" s="334"/>
    </row>
    <row r="214" spans="23:28" hidden="1" x14ac:dyDescent="0.2">
      <c r="W214" s="334"/>
      <c r="X214" s="334"/>
      <c r="Y214" s="334"/>
      <c r="Z214" s="334"/>
      <c r="AA214" s="334"/>
      <c r="AB214" s="334"/>
    </row>
    <row r="215" spans="23:28" hidden="1" x14ac:dyDescent="0.2">
      <c r="W215" s="334"/>
      <c r="X215" s="334"/>
      <c r="Y215" s="334"/>
      <c r="Z215" s="334"/>
      <c r="AA215" s="334"/>
      <c r="AB215" s="334"/>
    </row>
    <row r="216" spans="23:28" hidden="1" x14ac:dyDescent="0.2">
      <c r="W216" s="334"/>
      <c r="X216" s="334"/>
      <c r="Y216" s="334"/>
      <c r="Z216" s="334"/>
      <c r="AA216" s="334"/>
      <c r="AB216" s="334"/>
    </row>
    <row r="217" spans="23:28" hidden="1" x14ac:dyDescent="0.2">
      <c r="W217" s="334"/>
      <c r="X217" s="334"/>
      <c r="Y217" s="334"/>
      <c r="Z217" s="334"/>
      <c r="AA217" s="334"/>
      <c r="AB217" s="334"/>
    </row>
    <row r="218" spans="23:28" hidden="1" x14ac:dyDescent="0.2">
      <c r="W218" s="334"/>
      <c r="X218" s="334"/>
      <c r="Y218" s="334"/>
      <c r="Z218" s="334"/>
      <c r="AA218" s="334"/>
      <c r="AB218" s="334"/>
    </row>
    <row r="219" spans="23:28" hidden="1" x14ac:dyDescent="0.2">
      <c r="W219" s="334"/>
      <c r="X219" s="334"/>
      <c r="Y219" s="334"/>
      <c r="Z219" s="334"/>
      <c r="AA219" s="334"/>
      <c r="AB219" s="334"/>
    </row>
    <row r="220" spans="23:28" hidden="1" x14ac:dyDescent="0.2">
      <c r="W220" s="334"/>
      <c r="X220" s="334"/>
      <c r="Y220" s="334"/>
      <c r="Z220" s="334"/>
      <c r="AA220" s="334"/>
      <c r="AB220" s="334"/>
    </row>
    <row r="221" spans="23:28" hidden="1" x14ac:dyDescent="0.2">
      <c r="W221" s="334"/>
      <c r="X221" s="334"/>
      <c r="Y221" s="334"/>
      <c r="Z221" s="334"/>
      <c r="AA221" s="334"/>
      <c r="AB221" s="334"/>
    </row>
    <row r="222" spans="23:28" hidden="1" x14ac:dyDescent="0.2">
      <c r="W222" s="334"/>
      <c r="X222" s="334"/>
      <c r="Y222" s="334"/>
      <c r="Z222" s="334"/>
      <c r="AA222" s="334"/>
      <c r="AB222" s="334"/>
    </row>
    <row r="223" spans="23:28" hidden="1" x14ac:dyDescent="0.2">
      <c r="W223" s="334"/>
      <c r="X223" s="334"/>
      <c r="Y223" s="334"/>
      <c r="Z223" s="334"/>
      <c r="AA223" s="334"/>
      <c r="AB223" s="334"/>
    </row>
    <row r="224" spans="23:28" hidden="1" x14ac:dyDescent="0.2">
      <c r="W224" s="334"/>
      <c r="X224" s="334"/>
      <c r="Y224" s="334"/>
      <c r="Z224" s="334"/>
      <c r="AA224" s="334"/>
      <c r="AB224" s="334"/>
    </row>
    <row r="225" spans="23:28" hidden="1" x14ac:dyDescent="0.2">
      <c r="W225" s="334"/>
      <c r="X225" s="334"/>
      <c r="Y225" s="334"/>
      <c r="Z225" s="334"/>
      <c r="AA225" s="334"/>
      <c r="AB225" s="334"/>
    </row>
    <row r="226" spans="23:28" hidden="1" x14ac:dyDescent="0.2">
      <c r="W226" s="334"/>
      <c r="X226" s="334"/>
      <c r="Y226" s="334"/>
      <c r="Z226" s="334"/>
      <c r="AA226" s="334"/>
      <c r="AB226" s="334"/>
    </row>
    <row r="227" spans="23:28" hidden="1" x14ac:dyDescent="0.2">
      <c r="W227" s="334"/>
      <c r="X227" s="334"/>
      <c r="Y227" s="334"/>
      <c r="Z227" s="334"/>
      <c r="AA227" s="334"/>
      <c r="AB227" s="334"/>
    </row>
    <row r="228" spans="23:28" hidden="1" x14ac:dyDescent="0.2">
      <c r="W228" s="334"/>
      <c r="X228" s="334"/>
      <c r="Y228" s="334"/>
      <c r="Z228" s="334"/>
      <c r="AA228" s="334"/>
      <c r="AB228" s="334"/>
    </row>
    <row r="229" spans="23:28" hidden="1" x14ac:dyDescent="0.2">
      <c r="W229" s="334"/>
      <c r="X229" s="334"/>
      <c r="Y229" s="334"/>
      <c r="Z229" s="334"/>
      <c r="AA229" s="334"/>
      <c r="AB229" s="334"/>
    </row>
    <row r="230" spans="23:28" hidden="1" x14ac:dyDescent="0.2">
      <c r="W230" s="334"/>
      <c r="X230" s="334"/>
      <c r="Y230" s="334"/>
      <c r="Z230" s="334"/>
      <c r="AA230" s="334"/>
      <c r="AB230" s="334"/>
    </row>
    <row r="231" spans="23:28" hidden="1" x14ac:dyDescent="0.2">
      <c r="W231" s="334"/>
      <c r="X231" s="334"/>
      <c r="Y231" s="334"/>
      <c r="Z231" s="334"/>
      <c r="AA231" s="334"/>
      <c r="AB231" s="334"/>
    </row>
    <row r="232" spans="23:28" hidden="1" x14ac:dyDescent="0.2">
      <c r="W232" s="334"/>
      <c r="X232" s="334"/>
      <c r="Y232" s="334"/>
      <c r="Z232" s="334"/>
      <c r="AA232" s="334"/>
      <c r="AB232" s="334"/>
    </row>
    <row r="233" spans="23:28" hidden="1" x14ac:dyDescent="0.2">
      <c r="W233" s="334"/>
      <c r="X233" s="334"/>
      <c r="Y233" s="334"/>
      <c r="Z233" s="334"/>
      <c r="AA233" s="334"/>
      <c r="AB233" s="334"/>
    </row>
    <row r="234" spans="23:28" hidden="1" x14ac:dyDescent="0.2">
      <c r="W234" s="334"/>
      <c r="X234" s="334"/>
      <c r="Y234" s="334"/>
      <c r="Z234" s="334"/>
      <c r="AA234" s="334"/>
      <c r="AB234" s="334"/>
    </row>
    <row r="235" spans="23:28" hidden="1" x14ac:dyDescent="0.2">
      <c r="W235" s="334"/>
      <c r="X235" s="334"/>
      <c r="Y235" s="334"/>
      <c r="Z235" s="334"/>
      <c r="AA235" s="334"/>
      <c r="AB235" s="334"/>
    </row>
    <row r="236" spans="23:28" hidden="1" x14ac:dyDescent="0.2">
      <c r="W236" s="334"/>
      <c r="X236" s="334"/>
      <c r="Y236" s="334"/>
      <c r="Z236" s="334"/>
      <c r="AA236" s="334"/>
      <c r="AB236" s="334"/>
    </row>
    <row r="237" spans="23:28" hidden="1" x14ac:dyDescent="0.2">
      <c r="W237" s="334"/>
      <c r="X237" s="334"/>
      <c r="Y237" s="334"/>
      <c r="Z237" s="334"/>
      <c r="AA237" s="334"/>
      <c r="AB237" s="334"/>
    </row>
    <row r="238" spans="23:28" hidden="1" x14ac:dyDescent="0.2">
      <c r="W238" s="334"/>
      <c r="X238" s="334"/>
      <c r="Y238" s="334"/>
      <c r="Z238" s="334"/>
      <c r="AA238" s="334"/>
      <c r="AB238" s="334"/>
    </row>
    <row r="239" spans="23:28" hidden="1" x14ac:dyDescent="0.2">
      <c r="W239" s="334"/>
      <c r="X239" s="334"/>
      <c r="Y239" s="334"/>
      <c r="Z239" s="334"/>
      <c r="AA239" s="334"/>
      <c r="AB239" s="334"/>
    </row>
    <row r="240" spans="23:28" hidden="1" x14ac:dyDescent="0.2">
      <c r="W240" s="334"/>
      <c r="X240" s="334"/>
      <c r="Y240" s="334"/>
      <c r="Z240" s="334"/>
      <c r="AA240" s="334"/>
      <c r="AB240" s="334"/>
    </row>
    <row r="241" spans="23:28" hidden="1" x14ac:dyDescent="0.2">
      <c r="W241" s="334"/>
      <c r="X241" s="334"/>
      <c r="Y241" s="334"/>
      <c r="Z241" s="334"/>
      <c r="AA241" s="334"/>
      <c r="AB241" s="334"/>
    </row>
    <row r="242" spans="23:28" hidden="1" x14ac:dyDescent="0.2">
      <c r="W242" s="334"/>
      <c r="X242" s="334"/>
      <c r="Y242" s="334"/>
      <c r="Z242" s="334"/>
      <c r="AA242" s="334"/>
      <c r="AB242" s="334"/>
    </row>
    <row r="243" spans="23:28" hidden="1" x14ac:dyDescent="0.2">
      <c r="W243" s="334"/>
      <c r="X243" s="334"/>
      <c r="Y243" s="334"/>
      <c r="Z243" s="334"/>
      <c r="AA243" s="334"/>
      <c r="AB243" s="334"/>
    </row>
    <row r="244" spans="23:28" hidden="1" x14ac:dyDescent="0.2">
      <c r="W244" s="334"/>
      <c r="X244" s="334"/>
      <c r="Y244" s="334"/>
      <c r="Z244" s="334"/>
      <c r="AA244" s="334"/>
      <c r="AB244" s="334"/>
    </row>
    <row r="245" spans="23:28" hidden="1" x14ac:dyDescent="0.2">
      <c r="W245" s="334"/>
      <c r="X245" s="334"/>
      <c r="Y245" s="334"/>
      <c r="Z245" s="334"/>
      <c r="AA245" s="334"/>
      <c r="AB245" s="334"/>
    </row>
    <row r="246" spans="23:28" hidden="1" x14ac:dyDescent="0.2">
      <c r="W246" s="334"/>
      <c r="X246" s="334"/>
      <c r="Y246" s="334"/>
      <c r="Z246" s="334"/>
      <c r="AA246" s="334"/>
      <c r="AB246" s="334"/>
    </row>
    <row r="247" spans="23:28" hidden="1" x14ac:dyDescent="0.2">
      <c r="W247" s="334"/>
      <c r="X247" s="334"/>
      <c r="Y247" s="334"/>
      <c r="Z247" s="334"/>
      <c r="AA247" s="334"/>
      <c r="AB247" s="334"/>
    </row>
    <row r="248" spans="23:28" hidden="1" x14ac:dyDescent="0.2">
      <c r="W248" s="334"/>
      <c r="X248" s="334"/>
      <c r="Y248" s="334"/>
      <c r="Z248" s="334"/>
      <c r="AA248" s="334"/>
      <c r="AB248" s="334"/>
    </row>
    <row r="249" spans="23:28" hidden="1" x14ac:dyDescent="0.2">
      <c r="W249" s="334"/>
      <c r="X249" s="334"/>
      <c r="Y249" s="334"/>
      <c r="Z249" s="334"/>
      <c r="AA249" s="334"/>
      <c r="AB249" s="334"/>
    </row>
    <row r="250" spans="23:28" hidden="1" x14ac:dyDescent="0.2">
      <c r="W250" s="334"/>
      <c r="X250" s="334"/>
      <c r="Y250" s="334"/>
      <c r="Z250" s="334"/>
      <c r="AA250" s="334"/>
      <c r="AB250" s="334"/>
    </row>
    <row r="251" spans="23:28" hidden="1" x14ac:dyDescent="0.2">
      <c r="W251" s="334"/>
      <c r="X251" s="334"/>
      <c r="Y251" s="334"/>
      <c r="Z251" s="334"/>
      <c r="AA251" s="334"/>
      <c r="AB251" s="334"/>
    </row>
    <row r="252" spans="23:28" hidden="1" x14ac:dyDescent="0.2">
      <c r="W252" s="334"/>
      <c r="X252" s="334"/>
      <c r="Y252" s="334"/>
      <c r="Z252" s="334"/>
      <c r="AA252" s="334"/>
      <c r="AB252" s="334"/>
    </row>
    <row r="253" spans="23:28" hidden="1" x14ac:dyDescent="0.2">
      <c r="W253" s="334"/>
      <c r="X253" s="334"/>
      <c r="Y253" s="334"/>
      <c r="Z253" s="334"/>
      <c r="AA253" s="334"/>
      <c r="AB253" s="334"/>
    </row>
    <row r="254" spans="23:28" hidden="1" x14ac:dyDescent="0.2">
      <c r="W254" s="334"/>
      <c r="X254" s="334"/>
      <c r="Y254" s="334"/>
      <c r="Z254" s="334"/>
      <c r="AA254" s="334"/>
      <c r="AB254" s="334"/>
    </row>
    <row r="255" spans="23:28" hidden="1" x14ac:dyDescent="0.2">
      <c r="W255" s="334"/>
      <c r="X255" s="334"/>
      <c r="Y255" s="334"/>
      <c r="Z255" s="334"/>
      <c r="AA255" s="334"/>
      <c r="AB255" s="334"/>
    </row>
    <row r="256" spans="23:28" hidden="1" x14ac:dyDescent="0.2">
      <c r="W256" s="334"/>
      <c r="X256" s="334"/>
      <c r="Y256" s="334"/>
      <c r="Z256" s="334"/>
      <c r="AA256" s="334"/>
      <c r="AB256" s="334"/>
    </row>
    <row r="257" spans="23:28" hidden="1" x14ac:dyDescent="0.2">
      <c r="W257" s="334"/>
      <c r="X257" s="334"/>
      <c r="Y257" s="334"/>
      <c r="Z257" s="334"/>
      <c r="AA257" s="334"/>
      <c r="AB257" s="334"/>
    </row>
    <row r="258" spans="23:28" hidden="1" x14ac:dyDescent="0.2">
      <c r="W258" s="334"/>
      <c r="X258" s="334"/>
      <c r="Y258" s="334"/>
      <c r="Z258" s="334"/>
      <c r="AA258" s="334"/>
      <c r="AB258" s="334"/>
    </row>
    <row r="259" spans="23:28" hidden="1" x14ac:dyDescent="0.2">
      <c r="W259" s="334"/>
      <c r="X259" s="334"/>
      <c r="Y259" s="334"/>
      <c r="Z259" s="334"/>
      <c r="AA259" s="334"/>
      <c r="AB259" s="334"/>
    </row>
    <row r="260" spans="23:28" hidden="1" x14ac:dyDescent="0.2">
      <c r="W260" s="334"/>
      <c r="X260" s="334"/>
      <c r="Y260" s="334"/>
      <c r="Z260" s="334"/>
      <c r="AA260" s="334"/>
      <c r="AB260" s="334"/>
    </row>
    <row r="261" spans="23:28" hidden="1" x14ac:dyDescent="0.2">
      <c r="W261" s="334"/>
      <c r="X261" s="334"/>
      <c r="Y261" s="334"/>
      <c r="Z261" s="334"/>
      <c r="AA261" s="334"/>
      <c r="AB261" s="334"/>
    </row>
    <row r="262" spans="23:28" hidden="1" x14ac:dyDescent="0.2">
      <c r="W262" s="334"/>
      <c r="X262" s="334"/>
      <c r="Y262" s="334"/>
      <c r="Z262" s="334"/>
      <c r="AA262" s="334"/>
      <c r="AB262" s="334"/>
    </row>
    <row r="263" spans="23:28" hidden="1" x14ac:dyDescent="0.2">
      <c r="W263" s="334"/>
      <c r="X263" s="334"/>
      <c r="Y263" s="334"/>
      <c r="Z263" s="334"/>
      <c r="AA263" s="334"/>
      <c r="AB263" s="334"/>
    </row>
    <row r="264" spans="23:28" hidden="1" x14ac:dyDescent="0.2">
      <c r="W264" s="334"/>
      <c r="X264" s="334"/>
      <c r="Y264" s="334"/>
      <c r="Z264" s="334"/>
      <c r="AA264" s="334"/>
      <c r="AB264" s="334"/>
    </row>
    <row r="265" spans="23:28" hidden="1" x14ac:dyDescent="0.2">
      <c r="W265" s="334"/>
      <c r="X265" s="334"/>
      <c r="Y265" s="334"/>
      <c r="Z265" s="334"/>
      <c r="AA265" s="334"/>
      <c r="AB265" s="334"/>
    </row>
    <row r="266" spans="23:28" hidden="1" x14ac:dyDescent="0.2">
      <c r="W266" s="334"/>
      <c r="X266" s="334"/>
      <c r="Y266" s="334"/>
      <c r="Z266" s="334"/>
      <c r="AA266" s="334"/>
      <c r="AB266" s="334"/>
    </row>
    <row r="267" spans="23:28" hidden="1" x14ac:dyDescent="0.2">
      <c r="W267" s="334"/>
      <c r="X267" s="334"/>
      <c r="Y267" s="334"/>
      <c r="Z267" s="334"/>
      <c r="AA267" s="334"/>
      <c r="AB267" s="334"/>
    </row>
  </sheetData>
  <sheetProtection password="C882" sheet="1" objects="1" scenarios="1" selectLockedCells="1"/>
  <customSheetViews>
    <customSheetView guid="{50494D46-58B3-4AC4-A527-419C8BBDFD54}" scale="75" showRuler="0" topLeftCell="AB1">
      <selection activeCell="AN10" sqref="AN10:AN11"/>
      <colBreaks count="9" manualBreakCount="9">
        <brk id="7" max="51" man="1"/>
        <brk id="12" max="1048575" man="1"/>
        <brk id="17" max="1048575" man="1"/>
        <brk id="22" max="1048575" man="1"/>
        <brk id="27" max="1048575" man="1"/>
        <brk id="31" max="1048575" man="1"/>
        <brk id="35" max="1048575" man="1"/>
        <brk id="42" max="51" man="1"/>
        <brk id="54" max="1048575" man="1"/>
      </colBreaks>
      <pageMargins left="0.97370078740157484" right="0.39370078740157483" top="0.59055118110236227" bottom="0.59055118110236227" header="0" footer="0"/>
      <printOptions horizontalCentered="1"/>
      <pageSetup paperSize="9" scale="73" orientation="landscape" verticalDpi="300" r:id="rId1"/>
      <headerFooter alignWithMargins="0"/>
    </customSheetView>
  </customSheetViews>
  <mergeCells count="30">
    <mergeCell ref="H18:I18"/>
    <mergeCell ref="H11:I11"/>
    <mergeCell ref="H14:I14"/>
    <mergeCell ref="H22:L23"/>
    <mergeCell ref="AK1:AO1"/>
    <mergeCell ref="AK2:AN2"/>
    <mergeCell ref="AK13:AM13"/>
    <mergeCell ref="AO5:AO6"/>
    <mergeCell ref="AE12:AE13"/>
    <mergeCell ref="AD12:AD13"/>
    <mergeCell ref="C1:D1"/>
    <mergeCell ref="M2:N3"/>
    <mergeCell ref="M7:N7"/>
    <mergeCell ref="H7:I7"/>
    <mergeCell ref="AV5:AW6"/>
    <mergeCell ref="AR14:AS14"/>
    <mergeCell ref="AU4:AV4"/>
    <mergeCell ref="AP3:AP6"/>
    <mergeCell ref="AK20:AN20"/>
    <mergeCell ref="AO20:AO21"/>
    <mergeCell ref="AK17:AM17"/>
    <mergeCell ref="AK18:AM18"/>
    <mergeCell ref="AK16:AM16"/>
    <mergeCell ref="M25:Q25"/>
    <mergeCell ref="R22:V23"/>
    <mergeCell ref="M18:N18"/>
    <mergeCell ref="R18:S18"/>
    <mergeCell ref="M11:N11"/>
    <mergeCell ref="M22:Q23"/>
    <mergeCell ref="M14:N14"/>
  </mergeCells>
  <phoneticPr fontId="0" type="noConversion"/>
  <printOptions horizontalCentered="1"/>
  <pageMargins left="0.97370078740157484" right="0.39370078740157483" top="0.59055118110236227" bottom="0.59055118110236227" header="0" footer="0"/>
  <pageSetup paperSize="9" scale="73" orientation="landscape" verticalDpi="300" r:id="rId2"/>
  <headerFooter alignWithMargins="0"/>
  <colBreaks count="9" manualBreakCount="9">
    <brk id="7" max="51" man="1"/>
    <brk id="12" max="1048575" man="1"/>
    <brk id="17" max="1048575" man="1"/>
    <brk id="22" max="1048575" man="1"/>
    <brk id="27" max="1048575" man="1"/>
    <brk id="31" max="1048575" man="1"/>
    <brk id="35" max="1048575" man="1"/>
    <brk id="42" max="51" man="1"/>
    <brk id="4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72</vt:i4>
      </vt:variant>
    </vt:vector>
  </HeadingPairs>
  <TitlesOfParts>
    <vt:vector size="81" baseType="lpstr">
      <vt:lpstr>MDI</vt:lpstr>
      <vt:lpstr>ACT.EXT.</vt:lpstr>
      <vt:lpstr>fact efi-SUPERIOR</vt:lpstr>
      <vt:lpstr>vcai-DESARROLLO</vt:lpstr>
      <vt:lpstr>fact efi-3°EVALUADOR</vt:lpstr>
      <vt:lpstr>fact efi-AUTO</vt:lpstr>
      <vt:lpstr>APOR.DEST.</vt:lpstr>
      <vt:lpstr>Resumen personal</vt:lpstr>
      <vt:lpstr>tablas de calculo</vt:lpstr>
      <vt:lpstr>actexten1</vt:lpstr>
      <vt:lpstr>actexten2</vt:lpstr>
      <vt:lpstr>actexten3</vt:lpstr>
      <vt:lpstr>aportdesen1</vt:lpstr>
      <vt:lpstr>aportdesen10</vt:lpstr>
      <vt:lpstr>aportdesen11</vt:lpstr>
      <vt:lpstr>aportdesen12</vt:lpstr>
      <vt:lpstr>aportdesen13</vt:lpstr>
      <vt:lpstr>aportdesen2</vt:lpstr>
      <vt:lpstr>aportdesen3</vt:lpstr>
      <vt:lpstr>aportdesen4</vt:lpstr>
      <vt:lpstr>aportdesen5</vt:lpstr>
      <vt:lpstr>aportdesen6</vt:lpstr>
      <vt:lpstr>aportdesen7</vt:lpstr>
      <vt:lpstr>aportdesen8</vt:lpstr>
      <vt:lpstr>aportdesen9</vt:lpstr>
      <vt:lpstr>ACT.EXT.!Área_de_impresión</vt:lpstr>
      <vt:lpstr>APOR.DEST.!Área_de_impresión</vt:lpstr>
      <vt:lpstr>'fact efi-3°EVALUADOR'!Área_de_impresión</vt:lpstr>
      <vt:lpstr>'fact efi-AUTO'!Área_de_impresión</vt:lpstr>
      <vt:lpstr>'fact efi-SUPERIOR'!Área_de_impresión</vt:lpstr>
      <vt:lpstr>MDI!Área_de_impresión</vt:lpstr>
      <vt:lpstr>'Resumen personal'!Área_de_impresión</vt:lpstr>
      <vt:lpstr>'tablas de calculo'!Área_de_impresión</vt:lpstr>
      <vt:lpstr>'vcai-DESARROLLO'!Área_de_impresión</vt:lpstr>
      <vt:lpstr>eapautoen1</vt:lpstr>
      <vt:lpstr>eapautoen10</vt:lpstr>
      <vt:lpstr>eapautoen11</vt:lpstr>
      <vt:lpstr>eapautoen12</vt:lpstr>
      <vt:lpstr>eapautoen2</vt:lpstr>
      <vt:lpstr>eapautoen3</vt:lpstr>
      <vt:lpstr>eapautoen4</vt:lpstr>
      <vt:lpstr>eapautoen5</vt:lpstr>
      <vt:lpstr>eapautoen6</vt:lpstr>
      <vt:lpstr>eapautoen7</vt:lpstr>
      <vt:lpstr>eapautoen8</vt:lpstr>
      <vt:lpstr>eapautoen9</vt:lpstr>
      <vt:lpstr>eapjefeen1</vt:lpstr>
      <vt:lpstr>eapjefeen10</vt:lpstr>
      <vt:lpstr>eapjefeen11</vt:lpstr>
      <vt:lpstr>eapjefeen12</vt:lpstr>
      <vt:lpstr>eapjefeen2</vt:lpstr>
      <vt:lpstr>eapjefeen3</vt:lpstr>
      <vt:lpstr>eapjefeen4</vt:lpstr>
      <vt:lpstr>eapjefeen5</vt:lpstr>
      <vt:lpstr>eapjefeen6</vt:lpstr>
      <vt:lpstr>eapjefeen7</vt:lpstr>
      <vt:lpstr>eapjefeen8</vt:lpstr>
      <vt:lpstr>eapjefeen9</vt:lpstr>
      <vt:lpstr>eapsupdesaen1</vt:lpstr>
      <vt:lpstr>eapsupdesaen2</vt:lpstr>
      <vt:lpstr>eapsupdesaen3</vt:lpstr>
      <vt:lpstr>eapsupdesaen4</vt:lpstr>
      <vt:lpstr>eapsupen1</vt:lpstr>
      <vt:lpstr>eapsupen10</vt:lpstr>
      <vt:lpstr>eapsupen11</vt:lpstr>
      <vt:lpstr>eapsupen12</vt:lpstr>
      <vt:lpstr>eapsupen2</vt:lpstr>
      <vt:lpstr>eapsupen3</vt:lpstr>
      <vt:lpstr>eapsupen4</vt:lpstr>
      <vt:lpstr>eapsupen5</vt:lpstr>
      <vt:lpstr>eapsupen6</vt:lpstr>
      <vt:lpstr>eapsupen7</vt:lpstr>
      <vt:lpstr>eapsupen8</vt:lpstr>
      <vt:lpstr>eapsupen9</vt:lpstr>
      <vt:lpstr>metasindivi1</vt:lpstr>
      <vt:lpstr>metasindivi2</vt:lpstr>
      <vt:lpstr>metasindivi3</vt:lpstr>
      <vt:lpstr>metasindivi4</vt:lpstr>
      <vt:lpstr>metasindivi5</vt:lpstr>
      <vt:lpstr>metasindivi6</vt:lpstr>
      <vt:lpstr>metasindivi7</vt:lpstr>
    </vt:vector>
  </TitlesOfParts>
  <Company>Secretaria de la Funcion Publica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ecaballe</dc:creator>
  <cp:lastModifiedBy>Caballe Retana, Enrique Ramon</cp:lastModifiedBy>
  <cp:lastPrinted>2009-12-01T18:38:01Z</cp:lastPrinted>
  <dcterms:created xsi:type="dcterms:W3CDTF">2004-09-01T14:59:30Z</dcterms:created>
  <dcterms:modified xsi:type="dcterms:W3CDTF">2014-11-27T17:56:45Z</dcterms:modified>
</cp:coreProperties>
</file>